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diaz\Desktop\"/>
    </mc:Choice>
  </mc:AlternateContent>
  <xr:revisionPtr revIDLastSave="0" documentId="8_{471EDE99-41CB-437D-A3C0-91D0740C9C6A}" xr6:coauthVersionLast="47" xr6:coauthVersionMax="47" xr10:uidLastSave="{00000000-0000-0000-0000-000000000000}"/>
  <bookViews>
    <workbookView xWindow="-120" yWindow="-120" windowWidth="20730" windowHeight="11160" xr2:uid="{79E58B24-3184-4346-931E-76B62E8AD28A}"/>
  </bookViews>
  <sheets>
    <sheet name="Portal " sheetId="1" r:id="rId1"/>
  </sheets>
  <externalReferences>
    <externalReference r:id="rId2"/>
    <externalReference r:id="rId3"/>
  </externalReferences>
  <definedNames>
    <definedName name="_xlnm.Print_Titles" localSheetId="0">'Portal 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J86" i="1"/>
  <c r="I86" i="1"/>
  <c r="H86" i="1"/>
  <c r="G86" i="1"/>
  <c r="F86" i="1"/>
  <c r="E86" i="1"/>
  <c r="D86" i="1"/>
  <c r="K85" i="1"/>
  <c r="K84" i="1"/>
  <c r="K83" i="1"/>
  <c r="K82" i="1"/>
  <c r="K81" i="1"/>
  <c r="K80" i="1"/>
  <c r="K79" i="1"/>
  <c r="K78" i="1"/>
  <c r="K77" i="1"/>
  <c r="K76" i="1"/>
  <c r="K74" i="1"/>
  <c r="K73" i="1"/>
  <c r="K72" i="1"/>
  <c r="K70" i="1"/>
  <c r="K69" i="1"/>
  <c r="K67" i="1"/>
  <c r="K66" i="1"/>
  <c r="K65" i="1"/>
  <c r="K64" i="1"/>
  <c r="K62" i="1"/>
  <c r="K61" i="1"/>
  <c r="K60" i="1"/>
  <c r="J59" i="1"/>
  <c r="I59" i="1"/>
  <c r="H59" i="1"/>
  <c r="G59" i="1"/>
  <c r="K58" i="1"/>
  <c r="K57" i="1"/>
  <c r="K56" i="1"/>
  <c r="H55" i="1"/>
  <c r="K55" i="1" s="1"/>
  <c r="J54" i="1"/>
  <c r="I54" i="1"/>
  <c r="H54" i="1"/>
  <c r="G54" i="1"/>
  <c r="E54" i="1"/>
  <c r="D54" i="1"/>
  <c r="K52" i="1"/>
  <c r="K51" i="1"/>
  <c r="K50" i="1"/>
  <c r="K49" i="1"/>
  <c r="K48" i="1"/>
  <c r="K47" i="1"/>
  <c r="K46" i="1"/>
  <c r="K44" i="1"/>
  <c r="K43" i="1"/>
  <c r="K42" i="1"/>
  <c r="K41" i="1"/>
  <c r="K40" i="1"/>
  <c r="K39" i="1"/>
  <c r="J38" i="1"/>
  <c r="I38" i="1"/>
  <c r="H38" i="1"/>
  <c r="G38" i="1"/>
  <c r="F38" i="1"/>
  <c r="E38" i="1"/>
  <c r="D38" i="1"/>
  <c r="J36" i="1"/>
  <c r="I36" i="1"/>
  <c r="H36" i="1"/>
  <c r="G36" i="1"/>
  <c r="F36" i="1"/>
  <c r="E36" i="1"/>
  <c r="D36" i="1"/>
  <c r="K35" i="1"/>
  <c r="J34" i="1"/>
  <c r="I34" i="1"/>
  <c r="H34" i="1"/>
  <c r="G34" i="1"/>
  <c r="F34" i="1"/>
  <c r="E34" i="1"/>
  <c r="D34" i="1"/>
  <c r="K34" i="1" s="1"/>
  <c r="J33" i="1"/>
  <c r="I33" i="1"/>
  <c r="H33" i="1"/>
  <c r="G33" i="1"/>
  <c r="F33" i="1"/>
  <c r="J32" i="1"/>
  <c r="I32" i="1"/>
  <c r="H32" i="1"/>
  <c r="G32" i="1"/>
  <c r="F32" i="1"/>
  <c r="E32" i="1"/>
  <c r="D32" i="1"/>
  <c r="J31" i="1"/>
  <c r="I31" i="1"/>
  <c r="H31" i="1"/>
  <c r="G31" i="1"/>
  <c r="F31" i="1"/>
  <c r="E31" i="1"/>
  <c r="D31" i="1"/>
  <c r="J30" i="1"/>
  <c r="I30" i="1"/>
  <c r="H30" i="1"/>
  <c r="G30" i="1"/>
  <c r="F30" i="1"/>
  <c r="E30" i="1"/>
  <c r="D30" i="1"/>
  <c r="J29" i="1"/>
  <c r="I29" i="1"/>
  <c r="J28" i="1"/>
  <c r="I28" i="1"/>
  <c r="H28" i="1"/>
  <c r="G28" i="1"/>
  <c r="F28" i="1"/>
  <c r="E28" i="1"/>
  <c r="D28" i="1"/>
  <c r="J25" i="1"/>
  <c r="I25" i="1"/>
  <c r="H25" i="1"/>
  <c r="G25" i="1"/>
  <c r="F25" i="1"/>
  <c r="E25" i="1"/>
  <c r="J24" i="1"/>
  <c r="I24" i="1"/>
  <c r="H24" i="1"/>
  <c r="G24" i="1"/>
  <c r="F24" i="1"/>
  <c r="E24" i="1"/>
  <c r="D24" i="1"/>
  <c r="K24" i="1" s="1"/>
  <c r="J23" i="1"/>
  <c r="I23" i="1"/>
  <c r="H23" i="1"/>
  <c r="G23" i="1"/>
  <c r="F23" i="1"/>
  <c r="E23" i="1"/>
  <c r="D23" i="1"/>
  <c r="J22" i="1"/>
  <c r="I22" i="1"/>
  <c r="H22" i="1"/>
  <c r="G22" i="1"/>
  <c r="F22" i="1"/>
  <c r="E22" i="1"/>
  <c r="D22" i="1"/>
  <c r="K21" i="1"/>
  <c r="J20" i="1"/>
  <c r="I20" i="1"/>
  <c r="H20" i="1"/>
  <c r="G20" i="1"/>
  <c r="E20" i="1"/>
  <c r="D20" i="1"/>
  <c r="J19" i="1"/>
  <c r="I19" i="1"/>
  <c r="H19" i="1"/>
  <c r="G19" i="1"/>
  <c r="E19" i="1"/>
  <c r="J18" i="1"/>
  <c r="I18" i="1"/>
  <c r="H18" i="1"/>
  <c r="G18" i="1"/>
  <c r="F18" i="1"/>
  <c r="E18" i="1"/>
  <c r="D18" i="1"/>
  <c r="J17" i="1"/>
  <c r="I17" i="1"/>
  <c r="H17" i="1"/>
  <c r="G17" i="1"/>
  <c r="F17" i="1"/>
  <c r="E17" i="1"/>
  <c r="D17" i="1"/>
  <c r="K16" i="1"/>
  <c r="J15" i="1"/>
  <c r="I15" i="1"/>
  <c r="H15" i="1"/>
  <c r="G15" i="1"/>
  <c r="F15" i="1"/>
  <c r="E15" i="1"/>
  <c r="D15" i="1"/>
  <c r="K14" i="1"/>
  <c r="K13" i="1"/>
  <c r="I12" i="1"/>
  <c r="H12" i="1"/>
  <c r="G12" i="1"/>
  <c r="F12" i="1"/>
  <c r="E12" i="1"/>
  <c r="D12" i="1"/>
  <c r="J11" i="1"/>
  <c r="I11" i="1"/>
  <c r="H11" i="1"/>
  <c r="G11" i="1"/>
  <c r="F11" i="1"/>
  <c r="E11" i="1"/>
  <c r="D11" i="1"/>
  <c r="H75" i="1" l="1"/>
  <c r="H88" i="1" s="1"/>
  <c r="K23" i="1"/>
  <c r="K22" i="1"/>
  <c r="K28" i="1"/>
  <c r="D75" i="1"/>
  <c r="K20" i="1"/>
  <c r="K25" i="1"/>
  <c r="K11" i="1"/>
  <c r="I75" i="1"/>
  <c r="I88" i="1" s="1"/>
  <c r="K59" i="1"/>
  <c r="F75" i="1"/>
  <c r="F88" i="1" s="1"/>
  <c r="J75" i="1"/>
  <c r="J88" i="1" s="1"/>
  <c r="K15" i="1"/>
  <c r="K17" i="1"/>
  <c r="K18" i="1"/>
  <c r="K19" i="1"/>
  <c r="K30" i="1"/>
  <c r="K31" i="1"/>
  <c r="K32" i="1"/>
  <c r="K33" i="1"/>
  <c r="K36" i="1"/>
  <c r="K38" i="1"/>
  <c r="K54" i="1"/>
  <c r="E75" i="1"/>
  <c r="E88" i="1" s="1"/>
  <c r="K12" i="1"/>
  <c r="G75" i="1"/>
  <c r="G88" i="1" s="1"/>
  <c r="K29" i="1"/>
  <c r="K86" i="1"/>
  <c r="D88" i="1"/>
  <c r="K75" i="1" l="1"/>
  <c r="K88" i="1" s="1"/>
</calcChain>
</file>

<file path=xl/sharedStrings.xml><?xml version="1.0" encoding="utf-8"?>
<sst xmlns="http://schemas.openxmlformats.org/spreadsheetml/2006/main" count="170" uniqueCount="170">
  <si>
    <t>REPÚBLICA DOMINICANA</t>
  </si>
  <si>
    <t>MINISTERIO DE EDUCACIÓN</t>
  </si>
  <si>
    <t>Instituto Nacional de Capacitación y Formación del Magisterio</t>
  </si>
  <si>
    <t>RNC 430017027</t>
  </si>
  <si>
    <t xml:space="preserve">Ejecución de Gastos y Aplicaciones Financieras </t>
  </si>
  <si>
    <t>Valores en RD$</t>
  </si>
  <si>
    <t>Cuenta No.</t>
  </si>
  <si>
    <t>Detalle de Cuenta</t>
  </si>
  <si>
    <t>Enero</t>
  </si>
  <si>
    <t>Febrero</t>
  </si>
  <si>
    <t>Marzo</t>
  </si>
  <si>
    <t>Abril</t>
  </si>
  <si>
    <t>Mayo</t>
  </si>
  <si>
    <t>Junio</t>
  </si>
  <si>
    <t>Julio</t>
  </si>
  <si>
    <t>Total</t>
  </si>
  <si>
    <t>GASTOS</t>
  </si>
  <si>
    <t>REMUNERACIONES Y CONTRIBUCIONES</t>
  </si>
  <si>
    <t>2.1.1</t>
  </si>
  <si>
    <t>REMUNERACIONES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</si>
  <si>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</si>
  <si>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</si>
  <si>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</si>
  <si>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</si>
  <si>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</si>
  <si>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</si>
  <si>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</si>
  <si>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</si>
  <si>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</si>
  <si>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</si>
  <si>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</si>
  <si>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</si>
  <si>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 xml:space="preserve"> PUBLICIDAD, IMPRESIÓN Y ENCUADERNACIÓN</t>
  </si>
  <si>
    <t>2.2.3</t>
  </si>
  <si>
    <t xml:space="preserve"> VIÁTICOS</t>
  </si>
  <si>
    <t>2.2.4</t>
  </si>
  <si>
    <t>TRANSPORTE Y ALMACENAJE</t>
  </si>
  <si>
    <t>2.2.5</t>
  </si>
  <si>
    <t xml:space="preserve"> ALQUILERES Y RENTAS</t>
  </si>
  <si>
    <t>2.2.6</t>
  </si>
  <si>
    <t xml:space="preserve"> 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</si>
  <si>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</si>
  <si>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</si>
  <si>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</si>
  <si>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</si>
  <si>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</si>
  <si>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</si>
  <si>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MATERIALES Y SUMINISTROS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</si>
  <si>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</si>
  <si>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</si>
  <si>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</si>
  <si>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</si>
  <si>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</si>
  <si>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</si>
  <si>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</si>
  <si>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 xml:space="preserve"> PRODUCTOS FARMACÉUTICOS</t>
  </si>
  <si>
    <t>2.3.5</t>
  </si>
  <si>
    <t>PRODUCTOS DE CUERO, CAUCHO Y PLÁSTICO</t>
  </si>
  <si>
    <t>2.3.6</t>
  </si>
  <si>
    <t xml:space="preserve"> PRODUCTOS DE MINERALES, METÁLICOS Y NO METÁLICOS</t>
  </si>
  <si>
    <t>2.3.7</t>
  </si>
  <si>
    <t xml:space="preserve"> COMBUSTIBLES, LUBRICANTES, PRODUCTOS QUÍMICOS Y CONEXOS</t>
  </si>
  <si>
    <t>2.3.8</t>
  </si>
  <si>
    <t>GASTOS QUE SE ASIGNARÁN DURANTE EL EJERCICIO (ART. 32 Y 33 LEY 423-06)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</si>
  <si>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</si>
  <si>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</si>
  <si>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</si>
  <si>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</si>
  <si>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</si>
  <si>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</si>
  <si>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>TRANSFERENCIAS CORRIENTES AL  GOBIERNO GENERAL NACIONAL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</si>
  <si>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</si>
  <si>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</si>
  <si>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</si>
  <si>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</si>
  <si>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</si>
  <si>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</si>
  <si>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</si>
  <si>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</si>
  <si>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2.4.9</t>
  </si>
  <si>
    <t>TRANSFERENCIAS CORRIENTES A OTRAS INSTITUCIONES PÚBLICAS</t>
  </si>
  <si>
    <t>TRANSFERENCIAS DE CAPITAL</t>
  </si>
  <si>
    <t>2.5.1</t>
  </si>
  <si>
    <t>TRANSFERENCIAS DE CAPITAL AL SECTOR PRIVADO</t>
  </si>
  <si>
    <t>2.5.2</t>
  </si>
  <si>
    <t xml:space="preserve"> TRANSFERENCIAS DE CAPITAL AL GOBIERNO GENERAL  NACIONAL</t>
  </si>
  <si>
    <t>2.5.3</t>
  </si>
  <si>
    <t xml:space="preserve"> TRANSFERENCIAS DE CAPITAL A GOBIERNOS GENERALES LOCALES</t>
  </si>
  <si>
    <t>2.5.4</t>
  </si>
  <si>
    <t>TRANSFERENCIAS DE CAPITAL  A EMPRESAS PÚBLICAS NO FINANCIERAS</t>
  </si>
  <si>
    <t>2.5.5</t>
  </si>
  <si>
    <t>TRANSFERENCIAS DE CAPITAL A INSTITUCIONES PÚBLICAS FINANCIERAS</t>
  </si>
  <si>
    <t>2.5.6</t>
  </si>
  <si>
    <t>TRANSFERENCIAS DE CAPITAL AL SECTOR EXTERNO</t>
  </si>
  <si>
    <t>2.5.9</t>
  </si>
  <si>
    <t>TRANSFERENCIAS DE CAPITAL A OTRAS INSTITUCIONES PÚBLICAS</t>
  </si>
  <si>
    <t>BIENES MUEBLES, INMUEBLES E INTANGIBLES</t>
  </si>
  <si>
    <t>2.6.1</t>
  </si>
  <si>
    <t>MOBILIARIO Y EQUIPO</t>
  </si>
  <si>
    <t>2.6.2</t>
  </si>
  <si>
    <t xml:space="preserve"> MOBILIARIO Y EQUIPO EDUCACIONAL Y RECREATIVO</t>
  </si>
  <si>
    <t>2.6.3</t>
  </si>
  <si>
    <t xml:space="preserve"> EQUIPO E INSTRUMENTAL, CIENTÍFICO Y LABORATORIO</t>
  </si>
  <si>
    <t>2.6.4</t>
  </si>
  <si>
    <t>VEHÍCULOS Y EQUIPO DE TRANSPORTE, TRACCIÓN Y ELEVACIÓN</t>
  </si>
  <si>
    <t>2.6.5</t>
  </si>
  <si>
    <t xml:space="preserve"> MAQUINARIA, OTROS EQUIPOS Y HERRAMIENTAS</t>
  </si>
  <si>
    <t>2.6.6</t>
  </si>
  <si>
    <t>EQUIPOS DE DEFENSA Y SEGURIDAD</t>
  </si>
  <si>
    <t>2.6.7</t>
  </si>
  <si>
    <t>ACTIVOS BIÓLOGICOS CULTIVABLES</t>
  </si>
  <si>
    <t>2.6.8</t>
  </si>
  <si>
    <t>BIENES INTANGIBLES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</si>
  <si>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</si>
  <si>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</si>
  <si>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</si>
  <si>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</si>
  <si>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</si>
  <si>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</si>
  <si>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</si>
  <si>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</si>
  <si>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</si>
  <si>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2.7.4</t>
  </si>
  <si>
    <t>GASTOS QUE SE ASIGNARÁN DURANTE EL EJERCICIO PARA INVERSIÓN (ART. 32 Y 33 LEY 423-06)</t>
  </si>
  <si>
    <t>ADQUISICION DE ACTIVOS FINANCIEROS CON FINES DE POLÍTICA</t>
  </si>
  <si>
    <t>2.8.1</t>
  </si>
  <si>
    <t>CONCESIÓN DE PRESTAMOS</t>
  </si>
  <si>
    <t>2.8.2</t>
  </si>
  <si>
    <t>ADQUISICIÓN DE TÍTULOS VALORES REPRESENTATIVOS DE DEUDA</t>
  </si>
  <si>
    <t>GASTOS FINANCIEROS</t>
  </si>
  <si>
    <t>2.9.1</t>
  </si>
  <si>
    <t>INTERESES DE LA DEUDA PÚBLICA INTERNA</t>
  </si>
  <si>
    <t>2.9.2</t>
  </si>
  <si>
    <t>INTERESES DE LA DEUDA PUBLICA EXTERNA</t>
  </si>
  <si>
    <t>2.9.4</t>
  </si>
  <si>
    <t>COMISIONES Y OTROS GASTOS BANCARIOS DE LA DEUDA PÚBLICA</t>
  </si>
  <si>
    <t>Total Gastos</t>
  </si>
  <si>
    <t>APLICACIONES FINANCIERAS</t>
  </si>
  <si>
    <t>INCREMENTO DE ACTIVOS FINANCIEROS</t>
  </si>
  <si>
    <t>4.1.1</t>
  </si>
  <si>
    <t>INCREMENTO DE ACTIVOS FINANCIEROS CORRIENTES</t>
  </si>
  <si>
    <t>4.1.2</t>
  </si>
  <si>
    <t>INCREMENTO DE ACTIVOS FINANCIEROS NO CORRIENTES</t>
  </si>
  <si>
    <t>DISMINUCIÓN DE PASIVOS</t>
  </si>
  <si>
    <t>4.2.1</t>
  </si>
  <si>
    <t>DISMINUCIÓN DE PASIVOS CORRIENTES</t>
  </si>
  <si>
    <t>4.2.2</t>
  </si>
  <si>
    <t>DISMINUCIÓN DE PASIVOS NO CORRIENTES</t>
  </si>
  <si>
    <t>DISMINUCIÓN DE FONDOS DE TERCEROS</t>
  </si>
  <si>
    <t>4.1.7</t>
  </si>
  <si>
    <t>DISMINUCIÓN DEPÓSITOS FONDOS DE TERCEROS</t>
  </si>
  <si>
    <t>TOTAL APLICACIONES FINANCIERAS</t>
  </si>
  <si>
    <t>TOTAL GASTOS Y APLICACIONES FINANCIERAS</t>
  </si>
  <si>
    <t xml:space="preserve">  Licda. Enriqueta Gonzalez Correa</t>
  </si>
  <si>
    <t xml:space="preserve">                                 Lic. Remmy Adames Ramirez</t>
  </si>
  <si>
    <t>Preparado por</t>
  </si>
  <si>
    <t xml:space="preserve">                                               Revisado por</t>
  </si>
  <si>
    <t>Encargada de Contabilidad</t>
  </si>
  <si>
    <t xml:space="preserve">              Enc. Depto. Financiero</t>
  </si>
  <si>
    <t>Nota: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</si>
  <si>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</si>
  <si>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</si>
  <si>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</si>
  <si>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 xml:space="preserve">4. Fecha de imputación: último día del mes analizado. </t>
  </si>
  <si>
    <t xml:space="preserve">5. Fecha de registro: el día 10 del mes siguiente al mes analizado. </t>
  </si>
  <si>
    <r>
      <t xml:space="preserve">6. El objeto </t>
    </r>
    <r>
      <rPr>
        <b/>
        <sz val="12"/>
        <color theme="1"/>
        <rFont val="Century Gothic"/>
        <family val="2"/>
      </rPr>
      <t>2.1</t>
    </r>
    <r>
      <rPr>
        <sz val="12"/>
        <color theme="1"/>
        <rFont val="Century Gothic"/>
        <family val="2"/>
      </rPr>
      <t xml:space="preserve"> en el auxiliar </t>
    </r>
    <r>
      <rPr>
        <b/>
        <sz val="12"/>
        <color theme="1"/>
        <rFont val="Century Gothic"/>
        <family val="2"/>
      </rPr>
      <t xml:space="preserve">2.1.1 </t>
    </r>
    <r>
      <rPr>
        <sz val="12"/>
        <color theme="1"/>
        <rFont val="Century Gothic"/>
        <family val="2"/>
      </rPr>
      <t xml:space="preserve">de remuneraciones presenta un aumento debido a los pagos realizados por prestaciones laborales por desvinculaciones y proporción de vacaciones no disfrutadas al personal desvinculado y el  </t>
    </r>
    <r>
      <rPr>
        <b/>
        <sz val="12"/>
        <color theme="1"/>
        <rFont val="Century Gothic"/>
        <family val="2"/>
      </rPr>
      <t xml:space="preserve">2.1.2 </t>
    </r>
    <r>
      <rPr>
        <sz val="12"/>
        <color theme="1"/>
        <rFont val="Century Gothic"/>
        <family val="2"/>
      </rPr>
      <t>de remuneraciones el pago de incentivo por rendimiento individual al personal activo de la institución.</t>
    </r>
  </si>
  <si>
    <t xml:space="preserve">                            Autorizado por</t>
  </si>
  <si>
    <t xml:space="preserve">                   Directora Administrativa Finaciera</t>
  </si>
  <si>
    <t xml:space="preserve">                       Licda. Francis Dolores Gérman</t>
  </si>
  <si>
    <t>Del 01 de Enero al 31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</si>
</sst>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8"/>
      <color theme="1"/>
      <name val="Edwardian Script ITC"/>
      <family val="4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entury Gothic"/>
      <family val="2"/>
    </font>
    <font>
      <b/>
      <sz val="12"/>
      <color theme="1"/>
      <name val="Century Gothic"/>
      <family val="2"/>
    </font>
    <font>
      <sz val="12"/>
      <color rgb="FF000000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164" fontId="0" fillId="0" borderId="0" xfId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vertical="center" wrapText="1"/>
    </xf>
    <xf numFmtId="164" fontId="6" fillId="3" borderId="1" xfId="1" applyFont="1" applyFill="1" applyBorder="1" applyAlignment="1">
      <alignment horizontal="left" wrapText="1"/>
    </xf>
    <xf numFmtId="164" fontId="5" fillId="4" borderId="1" xfId="1" applyFont="1" applyFill="1" applyBorder="1" applyAlignment="1">
      <alignment horizontal="left" wrapText="1"/>
    </xf>
    <xf numFmtId="164" fontId="0" fillId="0" borderId="0" xfId="1" applyFont="1" applyFill="1"/>
    <xf numFmtId="0" fontId="0" fillId="0" borderId="0" xfId="0" applyAlignment="1">
      <alignment horizontal="left"/>
    </xf>
    <xf numFmtId="0" fontId="5" fillId="3" borderId="0" xfId="0" applyFont="1" applyFill="1" applyAlignment="1">
      <alignment vertical="center" wrapText="1"/>
    </xf>
    <xf numFmtId="164" fontId="5" fillId="3" borderId="0" xfId="1" applyFont="1" applyFill="1" applyAlignment="1">
      <alignment wrapText="1"/>
    </xf>
    <xf numFmtId="164" fontId="5" fillId="4" borderId="0" xfId="1" applyFont="1" applyFill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164" fontId="6" fillId="0" borderId="0" xfId="1" applyFont="1" applyFill="1" applyAlignment="1">
      <alignment vertical="center" wrapText="1"/>
    </xf>
    <xf numFmtId="4" fontId="7" fillId="0" borderId="0" xfId="0" applyNumberFormat="1" applyFont="1" applyAlignment="1">
      <alignment vertical="center"/>
    </xf>
    <xf numFmtId="164" fontId="5" fillId="4" borderId="0" xfId="1" applyFont="1" applyFill="1" applyAlignment="1">
      <alignment vertical="center" wrapText="1"/>
    </xf>
    <xf numFmtId="164" fontId="6" fillId="3" borderId="0" xfId="1" applyFont="1" applyFill="1" applyAlignment="1">
      <alignment wrapText="1"/>
    </xf>
    <xf numFmtId="164" fontId="6" fillId="4" borderId="0" xfId="1" applyFont="1" applyFill="1" applyAlignment="1">
      <alignment wrapText="1"/>
    </xf>
    <xf numFmtId="0" fontId="5" fillId="2" borderId="0" xfId="0" applyFont="1" applyFill="1" applyAlignment="1">
      <alignment horizontal="left" vertical="center" wrapText="1"/>
    </xf>
    <xf numFmtId="164" fontId="5" fillId="5" borderId="0" xfId="1" applyFont="1" applyFill="1" applyAlignment="1">
      <alignment vertical="center" wrapText="1"/>
    </xf>
    <xf numFmtId="0" fontId="6" fillId="0" borderId="0" xfId="0" applyFont="1" applyAlignment="1">
      <alignment horizontal="left"/>
    </xf>
    <xf numFmtId="164" fontId="6" fillId="0" borderId="0" xfId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164" fontId="6" fillId="5" borderId="0" xfId="1" applyFont="1" applyFill="1" applyAlignment="1">
      <alignment vertical="center" wrapText="1"/>
    </xf>
    <xf numFmtId="0" fontId="6" fillId="0" borderId="0" xfId="0" applyFont="1"/>
    <xf numFmtId="164" fontId="6" fillId="0" borderId="0" xfId="1" applyFont="1" applyAlignment="1"/>
    <xf numFmtId="164" fontId="6" fillId="4" borderId="0" xfId="1" applyFont="1" applyFill="1" applyAlignment="1"/>
    <xf numFmtId="164" fontId="5" fillId="5" borderId="0" xfId="1" applyFont="1" applyFill="1" applyAlignment="1">
      <alignment horizontal="center" vertical="center"/>
    </xf>
    <xf numFmtId="0" fontId="8" fillId="0" borderId="0" xfId="0" applyFont="1" applyAlignment="1">
      <alignment horizontal="left" wrapText="1"/>
    </xf>
    <xf numFmtId="164" fontId="8" fillId="0" borderId="0" xfId="1" applyFont="1" applyFill="1" applyAlignment="1"/>
    <xf numFmtId="164" fontId="8" fillId="0" borderId="0" xfId="1" applyFont="1" applyFill="1" applyBorder="1" applyAlignment="1"/>
    <xf numFmtId="0" fontId="9" fillId="0" borderId="0" xfId="0" applyFont="1"/>
    <xf numFmtId="0" fontId="10" fillId="6" borderId="0" xfId="0" applyFont="1" applyFill="1" applyAlignment="1">
      <alignment horizontal="center"/>
    </xf>
    <xf numFmtId="0" fontId="10" fillId="6" borderId="0" xfId="0" applyFont="1" applyFill="1"/>
    <xf numFmtId="0" fontId="11" fillId="0" borderId="0" xfId="0" applyFont="1" applyAlignment="1">
      <alignment horizontal="left"/>
    </xf>
    <xf numFmtId="0" fontId="12" fillId="6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2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left" vertical="center"/>
    </xf>
    <xf numFmtId="0" fontId="11" fillId="0" borderId="0" xfId="0" applyFont="1"/>
    <xf numFmtId="0" fontId="13" fillId="0" borderId="0" xfId="0" applyFont="1" applyAlignment="1">
      <alignment vertical="top"/>
    </xf>
    <xf numFmtId="164" fontId="9" fillId="0" borderId="0" xfId="1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164" fontId="13" fillId="0" borderId="0" xfId="1" applyFont="1" applyAlignment="1"/>
    <xf numFmtId="0" fontId="2" fillId="0" borderId="0" xfId="0" applyFont="1"/>
    <xf numFmtId="164" fontId="2" fillId="0" borderId="0" xfId="1" applyFont="1" applyAlignment="1"/>
    <xf numFmtId="164" fontId="0" fillId="0" borderId="0" xfId="1" applyFont="1" applyAlignment="1"/>
    <xf numFmtId="164" fontId="1" fillId="0" borderId="0" xfId="1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1</xdr:row>
      <xdr:rowOff>19050</xdr:rowOff>
    </xdr:from>
    <xdr:to>
      <xdr:col>2</xdr:col>
      <xdr:colOff>1797332</xdr:colOff>
      <xdr:row>6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E6E2BB-4EAC-4F3E-BDAF-8EFC267A6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257175"/>
          <a:ext cx="2502183" cy="1362075"/>
        </a:xfrm>
        <a:prstGeom prst="rect">
          <a:avLst/>
        </a:prstGeom>
      </xdr:spPr>
    </xdr:pic>
    <xdr:clientData/>
  </xdr:twoCellAnchor>
  <xdr:oneCellAnchor>
    <xdr:from>
      <xdr:col>8</xdr:col>
      <xdr:colOff>1028700</xdr:colOff>
      <xdr:row>1</xdr:row>
      <xdr:rowOff>71072</xdr:rowOff>
    </xdr:from>
    <xdr:ext cx="2143225" cy="1338628"/>
    <xdr:pic>
      <xdr:nvPicPr>
        <xdr:cNvPr id="3" name="Imagen 2">
          <a:extLst>
            <a:ext uri="{FF2B5EF4-FFF2-40B4-BE49-F238E27FC236}">
              <a16:creationId xmlns:a16="http://schemas.microsoft.com/office/drawing/2014/main" id="{D9D2F336-84EA-460E-8C59-DA09AF9AD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309197"/>
          <a:ext cx="2143225" cy="1338628"/>
        </a:xfrm>
        <a:prstGeom prst="rect">
          <a:avLst/>
        </a:prstGeom>
      </xdr:spPr>
    </xdr:pic>
    <xdr:clientData/>
  </xdr:oneCellAnchor>
  <xdr:twoCellAnchor>
    <xdr:from>
      <xdr:col>2</xdr:col>
      <xdr:colOff>171450</xdr:colOff>
      <xdr:row>94</xdr:row>
      <xdr:rowOff>19050</xdr:rowOff>
    </xdr:from>
    <xdr:to>
      <xdr:col>2</xdr:col>
      <xdr:colOff>2514600</xdr:colOff>
      <xdr:row>94</xdr:row>
      <xdr:rowOff>28575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399EDE04-18A8-4470-B65D-0B9B40976C5E}"/>
            </a:ext>
          </a:extLst>
        </xdr:cNvPr>
        <xdr:cNvCxnSpPr/>
      </xdr:nvCxnSpPr>
      <xdr:spPr>
        <a:xfrm flipV="1">
          <a:off x="933450" y="33080325"/>
          <a:ext cx="23431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94</xdr:row>
      <xdr:rowOff>28575</xdr:rowOff>
    </xdr:from>
    <xdr:to>
      <xdr:col>7</xdr:col>
      <xdr:colOff>657225</xdr:colOff>
      <xdr:row>94</xdr:row>
      <xdr:rowOff>38100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205AE4B1-2FC4-43EE-9BFA-B270DB7DF902}"/>
            </a:ext>
          </a:extLst>
        </xdr:cNvPr>
        <xdr:cNvCxnSpPr/>
      </xdr:nvCxnSpPr>
      <xdr:spPr>
        <a:xfrm flipV="1">
          <a:off x="5314950" y="33089850"/>
          <a:ext cx="27527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1057275</xdr:colOff>
      <xdr:row>94</xdr:row>
      <xdr:rowOff>38101</xdr:rowOff>
    </xdr:from>
    <xdr:to>
      <xdr:col>10</xdr:col>
      <xdr:colOff>904875</xdr:colOff>
      <xdr:row>94</xdr:row>
      <xdr:rowOff>47625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2BD85E4C-6D0A-40E8-A33A-9FD9A0FD1CA7}"/>
            </a:ext>
          </a:extLst>
        </xdr:cNvPr>
        <xdr:cNvCxnSpPr/>
      </xdr:nvCxnSpPr>
      <xdr:spPr>
        <a:xfrm>
          <a:off x="9467850" y="33099376"/>
          <a:ext cx="1924050" cy="95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-SCAT\Contabilidad\Documentos%20de%20Contabilidad%20-%20INAFOCAM\DOCUMENTOS%20-%20Maria%20Brito\Informe%20Financiero%20-%20Portal%20Institucional\Presupuesto%20y%20Ejecuci&#243;n%20Mensual\022021%20Presupuesto%20y%20Ejecuci&#243;n%20Mensu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&#243;n%20Presupuestaria%202021%20Por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Vigente"/>
      <sheetName val="Resumen Ejecución "/>
      <sheetName val="Detalle Ejecución"/>
    </sheetNames>
    <sheetDataSet>
      <sheetData sheetId="0"/>
      <sheetData sheetId="1"/>
      <sheetData sheetId="2">
        <row r="10">
          <cell r="C10">
            <v>10525363.810000001</v>
          </cell>
          <cell r="D10">
            <v>10216299.539999999</v>
          </cell>
        </row>
        <row r="11">
          <cell r="C11">
            <v>1084831.6599999999</v>
          </cell>
          <cell r="D11">
            <v>1161200.26</v>
          </cell>
        </row>
        <row r="12">
          <cell r="C12">
            <v>127600</v>
          </cell>
          <cell r="D12">
            <v>127600</v>
          </cell>
        </row>
        <row r="13">
          <cell r="C13">
            <v>794264.62</v>
          </cell>
          <cell r="D13">
            <v>775981.24</v>
          </cell>
        </row>
        <row r="14">
          <cell r="C14">
            <v>820144.61</v>
          </cell>
          <cell r="D14">
            <v>803623.26</v>
          </cell>
        </row>
        <row r="15">
          <cell r="C15">
            <v>89999.11</v>
          </cell>
          <cell r="D15">
            <v>87820.77</v>
          </cell>
        </row>
        <row r="16">
          <cell r="C16">
            <v>90019.42</v>
          </cell>
          <cell r="D16">
            <v>90019.42</v>
          </cell>
        </row>
        <row r="18">
          <cell r="C18">
            <v>1484</v>
          </cell>
          <cell r="D18">
            <v>0</v>
          </cell>
        </row>
        <row r="19">
          <cell r="C19">
            <v>2675</v>
          </cell>
          <cell r="D19">
            <v>0</v>
          </cell>
        </row>
        <row r="20">
          <cell r="C20">
            <v>10735</v>
          </cell>
          <cell r="D20">
            <v>0</v>
          </cell>
        </row>
        <row r="21">
          <cell r="D21">
            <v>-12000</v>
          </cell>
        </row>
        <row r="22">
          <cell r="D22">
            <v>71250</v>
          </cell>
        </row>
        <row r="23">
          <cell r="C23">
            <v>0</v>
          </cell>
          <cell r="D23">
            <v>1877060.22</v>
          </cell>
        </row>
        <row r="24">
          <cell r="C24">
            <v>-736.69</v>
          </cell>
          <cell r="D24">
            <v>13702.56</v>
          </cell>
        </row>
        <row r="25">
          <cell r="C25">
            <v>553.29</v>
          </cell>
          <cell r="D25">
            <v>2562.69</v>
          </cell>
        </row>
        <row r="26">
          <cell r="D26">
            <v>33040</v>
          </cell>
        </row>
        <row r="27">
          <cell r="D27">
            <v>25200</v>
          </cell>
        </row>
        <row r="28">
          <cell r="D28">
            <v>34734.01</v>
          </cell>
        </row>
        <row r="29">
          <cell r="D29">
            <v>4633</v>
          </cell>
        </row>
        <row r="33">
          <cell r="C33">
            <v>48497.34</v>
          </cell>
          <cell r="D33">
            <v>0</v>
          </cell>
        </row>
        <row r="37">
          <cell r="C37">
            <v>210876.90549999999</v>
          </cell>
          <cell r="D37">
            <v>0</v>
          </cell>
        </row>
        <row r="38">
          <cell r="C38">
            <v>2915.9650000000001</v>
          </cell>
          <cell r="D38">
            <v>0</v>
          </cell>
        </row>
        <row r="39">
          <cell r="C39">
            <v>8522.4599999999991</v>
          </cell>
        </row>
        <row r="40">
          <cell r="C40">
            <v>6215</v>
          </cell>
          <cell r="D40">
            <v>0</v>
          </cell>
        </row>
        <row r="41">
          <cell r="C41">
            <v>76490.83</v>
          </cell>
          <cell r="D41">
            <v>0</v>
          </cell>
        </row>
        <row r="42">
          <cell r="C42">
            <v>41233.362000000001</v>
          </cell>
          <cell r="D42">
            <v>-2258</v>
          </cell>
        </row>
        <row r="43">
          <cell r="C43">
            <v>24050.15</v>
          </cell>
          <cell r="D43">
            <v>0</v>
          </cell>
        </row>
        <row r="44">
          <cell r="C44">
            <v>1469.068</v>
          </cell>
          <cell r="D44">
            <v>0</v>
          </cell>
        </row>
        <row r="46">
          <cell r="C46">
            <v>0</v>
          </cell>
        </row>
        <row r="47">
          <cell r="C47">
            <v>0</v>
          </cell>
        </row>
        <row r="49">
          <cell r="C49">
            <v>128029</v>
          </cell>
          <cell r="D4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centaje"/>
      <sheetName val="Objeto"/>
      <sheetName val="Portal "/>
      <sheetName val="Ejecución 2021"/>
    </sheetNames>
    <sheetDataSet>
      <sheetData sheetId="0"/>
      <sheetData sheetId="1"/>
      <sheetData sheetId="2"/>
      <sheetData sheetId="3">
        <row r="11">
          <cell r="F11">
            <v>11275645.369999999</v>
          </cell>
          <cell r="G11">
            <v>9764157.3800000008</v>
          </cell>
          <cell r="H11">
            <v>10467103.33</v>
          </cell>
          <cell r="I11">
            <v>9856853.2100000009</v>
          </cell>
          <cell r="J11">
            <v>10053156.300000001</v>
          </cell>
        </row>
        <row r="12">
          <cell r="F12">
            <v>2072817.35</v>
          </cell>
          <cell r="G12">
            <v>3996353.6481300001</v>
          </cell>
          <cell r="H12">
            <v>2211588.2599999998</v>
          </cell>
          <cell r="I12">
            <v>2997856.26</v>
          </cell>
          <cell r="J12">
            <v>5440564.2599999998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5119392.96</v>
          </cell>
          <cell r="J13">
            <v>5305115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3210014.1</v>
          </cell>
          <cell r="J14">
            <v>2622496.34</v>
          </cell>
        </row>
        <row r="15">
          <cell r="F15">
            <v>153838.93</v>
          </cell>
          <cell r="G15">
            <v>127000</v>
          </cell>
          <cell r="H15">
            <v>201000</v>
          </cell>
          <cell r="I15">
            <v>181000</v>
          </cell>
          <cell r="J15">
            <v>181000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7866275.5199999996</v>
          </cell>
        </row>
        <row r="17">
          <cell r="F17">
            <v>904145.1</v>
          </cell>
          <cell r="G17">
            <v>921134.88</v>
          </cell>
          <cell r="H17">
            <v>866538.43</v>
          </cell>
          <cell r="I17">
            <v>879018.1</v>
          </cell>
          <cell r="J17">
            <v>1067241.3</v>
          </cell>
        </row>
        <row r="18">
          <cell r="F18">
            <v>937386.7</v>
          </cell>
          <cell r="G18">
            <v>951842.86</v>
          </cell>
          <cell r="H18">
            <v>896010.87</v>
          </cell>
          <cell r="I18">
            <v>908505.14</v>
          </cell>
          <cell r="J18">
            <v>1095874.93</v>
          </cell>
        </row>
        <row r="19">
          <cell r="F19">
            <v>102632.71</v>
          </cell>
          <cell r="G19">
            <v>104425.45</v>
          </cell>
          <cell r="H19">
            <v>101877.39</v>
          </cell>
          <cell r="I19">
            <v>102098.96</v>
          </cell>
          <cell r="J19">
            <v>125321.95</v>
          </cell>
        </row>
        <row r="20">
          <cell r="F20">
            <v>90019.42</v>
          </cell>
          <cell r="G20">
            <v>90019.42</v>
          </cell>
          <cell r="H20">
            <v>92142.27</v>
          </cell>
          <cell r="I20">
            <v>92142.27</v>
          </cell>
          <cell r="J20">
            <v>89130.69</v>
          </cell>
        </row>
        <row r="22">
          <cell r="F22">
            <v>751524.72</v>
          </cell>
          <cell r="G22">
            <v>215489.87</v>
          </cell>
          <cell r="H22">
            <v>373854.89</v>
          </cell>
          <cell r="I22">
            <v>0</v>
          </cell>
          <cell r="J22">
            <v>556553.82999999996</v>
          </cell>
        </row>
        <row r="23">
          <cell r="F23">
            <v>228334.56</v>
          </cell>
          <cell r="G23">
            <v>114714.2</v>
          </cell>
          <cell r="H23">
            <v>114714.2</v>
          </cell>
          <cell r="I23">
            <v>0</v>
          </cell>
          <cell r="J23">
            <v>298407</v>
          </cell>
        </row>
        <row r="24">
          <cell r="F24">
            <v>1484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5082</v>
          </cell>
          <cell r="G25">
            <v>0</v>
          </cell>
          <cell r="H25">
            <v>5213</v>
          </cell>
          <cell r="I25">
            <v>2675</v>
          </cell>
          <cell r="J25">
            <v>2538</v>
          </cell>
        </row>
        <row r="26">
          <cell r="F26">
            <v>0</v>
          </cell>
          <cell r="G26">
            <v>0</v>
          </cell>
          <cell r="H26">
            <v>69400</v>
          </cell>
          <cell r="I26">
            <v>-42750</v>
          </cell>
          <cell r="J26">
            <v>30000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2643.2</v>
          </cell>
          <cell r="J27">
            <v>1608.48</v>
          </cell>
        </row>
        <row r="28">
          <cell r="G28">
            <v>115680</v>
          </cell>
          <cell r="H28">
            <v>182895.27</v>
          </cell>
          <cell r="I28">
            <v>15600</v>
          </cell>
          <cell r="J28">
            <v>11550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303358</v>
          </cell>
        </row>
        <row r="30">
          <cell r="D30">
            <v>-142500</v>
          </cell>
          <cell r="G30">
            <v>71250</v>
          </cell>
          <cell r="H30">
            <v>0</v>
          </cell>
          <cell r="I30">
            <v>0</v>
          </cell>
          <cell r="J30">
            <v>37461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653857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3521450.51</v>
          </cell>
          <cell r="G34">
            <v>2524993.41</v>
          </cell>
          <cell r="H34">
            <v>2451867.66</v>
          </cell>
          <cell r="I34">
            <v>1989785.09</v>
          </cell>
          <cell r="J34">
            <v>2408520.1800000002</v>
          </cell>
        </row>
        <row r="35">
          <cell r="F35">
            <v>354217.12</v>
          </cell>
          <cell r="G35">
            <v>0</v>
          </cell>
          <cell r="H35">
            <v>135302.34</v>
          </cell>
          <cell r="I35">
            <v>0</v>
          </cell>
          <cell r="J35">
            <v>23246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40350</v>
          </cell>
          <cell r="J36">
            <v>0</v>
          </cell>
        </row>
        <row r="37">
          <cell r="F37">
            <v>15939.65</v>
          </cell>
          <cell r="G37">
            <v>461846.93</v>
          </cell>
          <cell r="H37">
            <v>175048.09</v>
          </cell>
          <cell r="I37">
            <v>157159.72</v>
          </cell>
          <cell r="J37">
            <v>13699.11</v>
          </cell>
        </row>
        <row r="38">
          <cell r="F38">
            <v>1449.59</v>
          </cell>
          <cell r="G38">
            <v>990</v>
          </cell>
          <cell r="H38">
            <v>350</v>
          </cell>
          <cell r="I38">
            <v>731.21</v>
          </cell>
          <cell r="J38">
            <v>426.95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64900</v>
          </cell>
        </row>
        <row r="40">
          <cell r="F40">
            <v>0</v>
          </cell>
          <cell r="G40">
            <v>0</v>
          </cell>
          <cell r="H40">
            <v>14750</v>
          </cell>
          <cell r="I40">
            <v>0</v>
          </cell>
          <cell r="J40">
            <v>3186</v>
          </cell>
        </row>
        <row r="41">
          <cell r="F41">
            <v>0</v>
          </cell>
          <cell r="G41">
            <v>20402.740000000002</v>
          </cell>
          <cell r="H41">
            <v>0</v>
          </cell>
          <cell r="I41">
            <v>8408</v>
          </cell>
          <cell r="J41">
            <v>354</v>
          </cell>
        </row>
        <row r="42">
          <cell r="F42">
            <v>-23921.05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313998</v>
          </cell>
          <cell r="G43">
            <v>0</v>
          </cell>
          <cell r="H43">
            <v>0</v>
          </cell>
          <cell r="I43">
            <v>0</v>
          </cell>
          <cell r="J43">
            <v>61006</v>
          </cell>
        </row>
        <row r="44">
          <cell r="F44">
            <v>177424.01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188240.64000000001</v>
          </cell>
          <cell r="H46">
            <v>0</v>
          </cell>
          <cell r="I46">
            <v>0</v>
          </cell>
          <cell r="J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0</v>
          </cell>
          <cell r="G48">
            <v>1083.8800000000001</v>
          </cell>
          <cell r="H48">
            <v>484</v>
          </cell>
          <cell r="I48">
            <v>70</v>
          </cell>
          <cell r="J48">
            <v>0</v>
          </cell>
        </row>
        <row r="49">
          <cell r="F49">
            <v>1172070.3999999999</v>
          </cell>
          <cell r="G49">
            <v>829293.14</v>
          </cell>
          <cell r="H49">
            <v>569007.80000000005</v>
          </cell>
          <cell r="I49">
            <v>31788.880000000001</v>
          </cell>
          <cell r="J49">
            <v>26041.11</v>
          </cell>
        </row>
        <row r="51">
          <cell r="F51">
            <v>0</v>
          </cell>
          <cell r="G51">
            <v>26135.39</v>
          </cell>
          <cell r="H51">
            <v>101359.45</v>
          </cell>
          <cell r="I51">
            <v>20029.830000000002</v>
          </cell>
          <cell r="J51">
            <v>15033.86</v>
          </cell>
        </row>
        <row r="52">
          <cell r="F52">
            <v>0</v>
          </cell>
          <cell r="G52">
            <v>0</v>
          </cell>
          <cell r="H52">
            <v>5428</v>
          </cell>
          <cell r="I52">
            <v>0</v>
          </cell>
          <cell r="J52">
            <v>0</v>
          </cell>
        </row>
        <row r="53">
          <cell r="F53">
            <v>0</v>
          </cell>
          <cell r="G53">
            <v>1414.76</v>
          </cell>
          <cell r="H53">
            <v>0</v>
          </cell>
          <cell r="I53">
            <v>0</v>
          </cell>
          <cell r="J53">
            <v>0</v>
          </cell>
        </row>
        <row r="54">
          <cell r="I54">
            <v>1903.41</v>
          </cell>
          <cell r="J54">
            <v>28193.200000000001</v>
          </cell>
        </row>
        <row r="56">
          <cell r="D56">
            <v>0</v>
          </cell>
          <cell r="E56">
            <v>-516</v>
          </cell>
          <cell r="F56">
            <v>0</v>
          </cell>
          <cell r="G56">
            <v>0</v>
          </cell>
          <cell r="H56">
            <v>71369.94</v>
          </cell>
          <cell r="I56">
            <v>0</v>
          </cell>
          <cell r="J56">
            <v>18142.5</v>
          </cell>
        </row>
        <row r="57">
          <cell r="D57">
            <v>60566.078999999998</v>
          </cell>
          <cell r="E57">
            <v>-1281.8</v>
          </cell>
          <cell r="F57">
            <v>0</v>
          </cell>
          <cell r="G57">
            <v>0</v>
          </cell>
          <cell r="H57">
            <v>140183.26</v>
          </cell>
          <cell r="I57">
            <v>0</v>
          </cell>
          <cell r="J57">
            <v>58056</v>
          </cell>
        </row>
        <row r="58">
          <cell r="D58">
            <v>0</v>
          </cell>
          <cell r="E58">
            <v>282709.32</v>
          </cell>
          <cell r="F58">
            <v>-32962.1</v>
          </cell>
          <cell r="G58">
            <v>-1458.5</v>
          </cell>
          <cell r="H58">
            <v>17998.3</v>
          </cell>
          <cell r="I58">
            <v>0</v>
          </cell>
          <cell r="J58">
            <v>110601.4</v>
          </cell>
        </row>
        <row r="59">
          <cell r="D59">
            <v>0</v>
          </cell>
          <cell r="E59">
            <v>0</v>
          </cell>
          <cell r="F59">
            <v>2945</v>
          </cell>
          <cell r="G59">
            <v>131135.76</v>
          </cell>
          <cell r="H59">
            <v>0</v>
          </cell>
          <cell r="I59">
            <v>136599.75</v>
          </cell>
          <cell r="J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J60">
            <v>594</v>
          </cell>
        </row>
        <row r="61">
          <cell r="F61">
            <v>20140.259999999998</v>
          </cell>
          <cell r="G61">
            <v>0</v>
          </cell>
          <cell r="H61">
            <v>0</v>
          </cell>
          <cell r="I61">
            <v>230096.25</v>
          </cell>
          <cell r="J61">
            <v>3894</v>
          </cell>
        </row>
        <row r="62">
          <cell r="F62">
            <v>0</v>
          </cell>
          <cell r="G62">
            <v>12263.98</v>
          </cell>
          <cell r="H62">
            <v>10384</v>
          </cell>
          <cell r="I62">
            <v>47595.25</v>
          </cell>
          <cell r="J62">
            <v>0</v>
          </cell>
        </row>
        <row r="63">
          <cell r="F63">
            <v>0</v>
          </cell>
          <cell r="G63">
            <v>69631.97</v>
          </cell>
          <cell r="H63">
            <v>28715.17</v>
          </cell>
          <cell r="I63">
            <v>42668.34</v>
          </cell>
          <cell r="J63">
            <v>1380</v>
          </cell>
        </row>
        <row r="64">
          <cell r="F64">
            <v>0</v>
          </cell>
          <cell r="G64">
            <v>4056.7</v>
          </cell>
          <cell r="H64">
            <v>0</v>
          </cell>
          <cell r="I64">
            <v>1299.49</v>
          </cell>
          <cell r="J64">
            <v>0</v>
          </cell>
        </row>
        <row r="65">
          <cell r="F65">
            <v>0</v>
          </cell>
          <cell r="G65">
            <v>0</v>
          </cell>
          <cell r="H65">
            <v>52172.1</v>
          </cell>
          <cell r="I65">
            <v>0</v>
          </cell>
          <cell r="J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125</v>
          </cell>
          <cell r="J66">
            <v>3068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0</v>
          </cell>
          <cell r="G68">
            <v>27214.1</v>
          </cell>
          <cell r="H68">
            <v>3354.5</v>
          </cell>
          <cell r="I68">
            <v>0</v>
          </cell>
          <cell r="J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500</v>
          </cell>
          <cell r="J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0</v>
          </cell>
          <cell r="G71">
            <v>3074</v>
          </cell>
          <cell r="H71">
            <v>0</v>
          </cell>
          <cell r="I71">
            <v>3200</v>
          </cell>
          <cell r="J71">
            <v>0</v>
          </cell>
        </row>
        <row r="72">
          <cell r="F72">
            <v>0</v>
          </cell>
          <cell r="G72">
            <v>22882.5</v>
          </cell>
          <cell r="H72">
            <v>0</v>
          </cell>
          <cell r="I72">
            <v>0</v>
          </cell>
          <cell r="J72">
            <v>38981.769999999997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0</v>
          </cell>
          <cell r="G74">
            <v>20792</v>
          </cell>
          <cell r="H74">
            <v>0</v>
          </cell>
          <cell r="I74">
            <v>6000.02</v>
          </cell>
          <cell r="J74">
            <v>0</v>
          </cell>
        </row>
        <row r="76">
          <cell r="F76">
            <v>0</v>
          </cell>
          <cell r="G76">
            <v>0</v>
          </cell>
          <cell r="H76">
            <v>52734.2</v>
          </cell>
          <cell r="I76">
            <v>0</v>
          </cell>
          <cell r="J76">
            <v>133</v>
          </cell>
        </row>
        <row r="77">
          <cell r="F77">
            <v>0</v>
          </cell>
          <cell r="G77">
            <v>5832.4</v>
          </cell>
          <cell r="H77">
            <v>127374.58</v>
          </cell>
          <cell r="I77">
            <v>108920.63</v>
          </cell>
          <cell r="J77">
            <v>4956</v>
          </cell>
        </row>
        <row r="78">
          <cell r="F78">
            <v>0</v>
          </cell>
          <cell r="G78">
            <v>1500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0</v>
          </cell>
          <cell r="G79">
            <v>74263.98</v>
          </cell>
          <cell r="H79">
            <v>21008.62</v>
          </cell>
          <cell r="I79">
            <v>860</v>
          </cell>
          <cell r="J79">
            <v>10530.18</v>
          </cell>
        </row>
        <row r="80">
          <cell r="F80">
            <v>0</v>
          </cell>
          <cell r="G80">
            <v>1062.2</v>
          </cell>
          <cell r="H80">
            <v>0</v>
          </cell>
          <cell r="I80">
            <v>0</v>
          </cell>
          <cell r="J80">
            <v>299</v>
          </cell>
        </row>
        <row r="82">
          <cell r="E82">
            <v>10631000</v>
          </cell>
          <cell r="F82">
            <v>14834000</v>
          </cell>
          <cell r="G82">
            <v>22694500</v>
          </cell>
          <cell r="H82">
            <v>8543000</v>
          </cell>
          <cell r="I82">
            <v>19340500</v>
          </cell>
          <cell r="J82">
            <v>21124500</v>
          </cell>
        </row>
        <row r="83">
          <cell r="E83">
            <v>19682731.239999998</v>
          </cell>
          <cell r="F83">
            <v>54514474.710000001</v>
          </cell>
          <cell r="G83">
            <v>98221114.280000001</v>
          </cell>
          <cell r="H83">
            <v>89246539.930000007</v>
          </cell>
          <cell r="I83">
            <v>61975142.649999999</v>
          </cell>
          <cell r="J83">
            <v>79646807.090000004</v>
          </cell>
        </row>
        <row r="85">
          <cell r="G85">
            <v>63102.27</v>
          </cell>
          <cell r="H85">
            <v>0</v>
          </cell>
          <cell r="I85">
            <v>0</v>
          </cell>
          <cell r="J85">
            <v>0</v>
          </cell>
        </row>
        <row r="86">
          <cell r="G86">
            <v>0</v>
          </cell>
          <cell r="H86">
            <v>19180</v>
          </cell>
          <cell r="I86">
            <v>247800</v>
          </cell>
          <cell r="J86">
            <v>0</v>
          </cell>
        </row>
        <row r="87">
          <cell r="H87">
            <v>206500</v>
          </cell>
        </row>
        <row r="88">
          <cell r="G88">
            <v>325565.5</v>
          </cell>
          <cell r="H88">
            <v>0</v>
          </cell>
          <cell r="I88">
            <v>0</v>
          </cell>
          <cell r="J88">
            <v>114696.44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8B59E-8002-47B9-BD49-3C56BF3C097B}">
  <dimension ref="B1:M110"/>
  <sheetViews>
    <sheetView showGridLines="0" tabSelected="1" zoomScaleNormal="100" workbookViewId="0">
      <selection activeCell="F11" sqref="F11"/>
    </sheetView>
  </sheetViews>
  <sheetFormatPr baseColWidth="10" defaultColWidth="9.140625" defaultRowHeight="15" x14ac:dyDescent="0.25"/>
  <cols>
    <col min="1" max="1" width="0.5703125" customWidth="1"/>
    <col min="2" max="2" width="10.85546875" customWidth="1"/>
    <col min="3" max="3" width="39.140625" customWidth="1"/>
    <col min="4" max="4" width="15" style="59" customWidth="1"/>
    <col min="5" max="5" width="14" style="59" customWidth="1"/>
    <col min="6" max="6" width="14.5703125" style="59" customWidth="1"/>
    <col min="7" max="7" width="17" style="59" customWidth="1"/>
    <col min="8" max="8" width="15" style="59" customWidth="1"/>
    <col min="9" max="9" width="16.28515625" style="59" customWidth="1"/>
    <col min="10" max="10" width="14.85546875" style="59" customWidth="1"/>
    <col min="11" max="11" width="17.28515625" style="59" customWidth="1"/>
    <col min="12" max="12" width="15.140625" style="2" bestFit="1" customWidth="1"/>
    <col min="13" max="13" width="17.7109375" customWidth="1"/>
  </cols>
  <sheetData>
    <row r="1" spans="2:13" ht="18.75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18" customHeight="1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2:13" ht="37.5" x14ac:dyDescent="0.6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</row>
    <row r="4" spans="2:13" ht="18.75" customHeight="1" x14ac:dyDescent="0.25">
      <c r="B4" s="5" t="s">
        <v>3</v>
      </c>
      <c r="C4" s="5"/>
      <c r="D4" s="5"/>
      <c r="E4" s="5"/>
      <c r="F4" s="5"/>
      <c r="G4" s="5"/>
      <c r="H4" s="5"/>
      <c r="I4" s="5"/>
      <c r="J4" s="5"/>
      <c r="K4" s="5"/>
    </row>
    <row r="5" spans="2:13" ht="15.75" customHeight="1" x14ac:dyDescent="0.25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</row>
    <row r="6" spans="2:13" ht="15.75" customHeight="1" x14ac:dyDescent="0.25">
      <c r="B6" s="5" t="s">
        <v>169</v>
      </c>
      <c r="C6" s="5"/>
      <c r="D6" s="5"/>
      <c r="E6" s="5"/>
      <c r="F6" s="5"/>
      <c r="G6" s="5"/>
      <c r="H6" s="5"/>
      <c r="I6" s="5"/>
      <c r="J6" s="5"/>
      <c r="K6" s="5"/>
    </row>
    <row r="7" spans="2:13" x14ac:dyDescent="0.25">
      <c r="B7" s="5" t="s">
        <v>5</v>
      </c>
      <c r="C7" s="5"/>
      <c r="D7" s="5"/>
      <c r="E7" s="5"/>
      <c r="F7" s="5"/>
      <c r="G7" s="5"/>
      <c r="H7" s="5"/>
      <c r="I7" s="5"/>
      <c r="J7" s="5"/>
      <c r="K7" s="5"/>
    </row>
    <row r="8" spans="2:13" ht="29.25" customHeight="1" x14ac:dyDescent="0.25">
      <c r="B8" s="7" t="s">
        <v>6</v>
      </c>
      <c r="C8" s="7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</row>
    <row r="9" spans="2:13" ht="17.25" customHeight="1" x14ac:dyDescent="0.25">
      <c r="B9" s="9">
        <v>2</v>
      </c>
      <c r="C9" s="10" t="s">
        <v>16</v>
      </c>
      <c r="D9" s="11"/>
      <c r="E9" s="11"/>
      <c r="F9" s="11"/>
      <c r="G9" s="11"/>
      <c r="H9" s="11"/>
      <c r="I9" s="11"/>
      <c r="J9" s="11"/>
      <c r="K9" s="12"/>
      <c r="L9" s="13"/>
      <c r="M9" s="14"/>
    </row>
    <row r="10" spans="2:13" ht="21" customHeight="1" x14ac:dyDescent="0.25">
      <c r="B10" s="9">
        <v>2.1</v>
      </c>
      <c r="C10" s="15" t="s">
        <v>17</v>
      </c>
      <c r="D10" s="16"/>
      <c r="E10" s="16"/>
      <c r="F10" s="16"/>
      <c r="G10" s="16"/>
      <c r="H10" s="16"/>
      <c r="I10" s="16"/>
      <c r="J10" s="16"/>
      <c r="K10" s="17"/>
      <c r="L10" s="13"/>
      <c r="M10" s="13"/>
    </row>
    <row r="11" spans="2:13" ht="32.25" customHeight="1" x14ac:dyDescent="0.25">
      <c r="B11" s="18" t="s">
        <v>18</v>
      </c>
      <c r="C11" s="19" t="s">
        <v>19</v>
      </c>
      <c r="D11" s="20">
        <f>+'[1]Detalle Ejecución'!C10+'[1]Detalle Ejecución'!C11</f>
        <v>11610195.470000001</v>
      </c>
      <c r="E11" s="20">
        <f>+'[1]Detalle Ejecución'!D10+'[1]Detalle Ejecución'!D11</f>
        <v>11377499.799999999</v>
      </c>
      <c r="F11" s="20">
        <f>SUM('[2]Ejecución 2021'!F11:F14)</f>
        <v>13348462.719999999</v>
      </c>
      <c r="G11" s="20">
        <f>SUM('[2]Ejecución 2021'!G11:G14)</f>
        <v>13760511.02813</v>
      </c>
      <c r="H11" s="20">
        <f>SUM('[2]Ejecución 2021'!H11:H14)</f>
        <v>12678691.59</v>
      </c>
      <c r="I11" s="21">
        <f>SUM('[2]Ejecución 2021'!I11:I14)</f>
        <v>21184116.530000001</v>
      </c>
      <c r="J11" s="21">
        <f>SUM('[2]Ejecución 2021'!J11:J14)</f>
        <v>23421331.900000002</v>
      </c>
      <c r="K11" s="22">
        <f>SUM(D11:J11)</f>
        <v>107380809.03813</v>
      </c>
      <c r="L11" s="13"/>
      <c r="M11" s="13"/>
    </row>
    <row r="12" spans="2:13" ht="32.25" customHeight="1" x14ac:dyDescent="0.25">
      <c r="B12" s="18" t="s">
        <v>20</v>
      </c>
      <c r="C12" s="19" t="s">
        <v>21</v>
      </c>
      <c r="D12" s="20">
        <f>+'[1]Detalle Ejecución'!C12</f>
        <v>127600</v>
      </c>
      <c r="E12" s="20">
        <f>+'[1]Detalle Ejecución'!D12</f>
        <v>127600</v>
      </c>
      <c r="F12" s="20">
        <f>SUM('[2]Ejecución 2021'!F15:F16)</f>
        <v>153838.93</v>
      </c>
      <c r="G12" s="20">
        <f>SUM('[2]Ejecución 2021'!G15:G16)</f>
        <v>127000</v>
      </c>
      <c r="H12" s="20">
        <f>SUM('[2]Ejecución 2021'!H15:H16)</f>
        <v>201000</v>
      </c>
      <c r="I12" s="21">
        <f>SUM('[2]Ejecución 2021'!I15:I16)</f>
        <v>181000</v>
      </c>
      <c r="J12" s="21">
        <f>SUM('[2]Ejecución 2021'!J15:J16)</f>
        <v>8047275.5199999996</v>
      </c>
      <c r="K12" s="22">
        <f>SUM(D12:J12)</f>
        <v>8965314.4499999993</v>
      </c>
      <c r="L12" s="13"/>
      <c r="M12" s="13"/>
    </row>
    <row r="13" spans="2:13" ht="32.25" customHeight="1" x14ac:dyDescent="0.25">
      <c r="B13" s="18" t="s">
        <v>22</v>
      </c>
      <c r="C13" s="19" t="s">
        <v>23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1"/>
      <c r="J13" s="21"/>
      <c r="K13" s="22">
        <f>SUM(D13:J13)</f>
        <v>0</v>
      </c>
      <c r="L13" s="13"/>
      <c r="M13" s="13"/>
    </row>
    <row r="14" spans="2:13" ht="32.25" customHeight="1" x14ac:dyDescent="0.25">
      <c r="B14" s="18" t="s">
        <v>24</v>
      </c>
      <c r="C14" s="19" t="s">
        <v>25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1"/>
      <c r="J14" s="21"/>
      <c r="K14" s="22">
        <f>SUM(D14:J14)</f>
        <v>0</v>
      </c>
      <c r="L14" s="13"/>
      <c r="M14" s="13"/>
    </row>
    <row r="15" spans="2:13" ht="32.25" customHeight="1" x14ac:dyDescent="0.25">
      <c r="B15" s="18" t="s">
        <v>26</v>
      </c>
      <c r="C15" s="19" t="s">
        <v>27</v>
      </c>
      <c r="D15" s="20">
        <f>+'[1]Detalle Ejecución'!C13+'[1]Detalle Ejecución'!C14+'[1]Detalle Ejecución'!C15+'[1]Detalle Ejecución'!C16</f>
        <v>1794427.76</v>
      </c>
      <c r="E15" s="20">
        <f>+'[1]Detalle Ejecución'!D13+'[1]Detalle Ejecución'!D14+'[1]Detalle Ejecución'!D15+'[1]Detalle Ejecución'!D16</f>
        <v>1757444.69</v>
      </c>
      <c r="F15" s="20">
        <f>SUM('[2]Ejecución 2021'!F17:F20)</f>
        <v>2034183.9299999997</v>
      </c>
      <c r="G15" s="20">
        <f>SUM('[2]Ejecución 2021'!G17:G20)</f>
        <v>2067422.6099999999</v>
      </c>
      <c r="H15" s="20">
        <f>SUM('[2]Ejecución 2021'!H17:H20)</f>
        <v>1956568.96</v>
      </c>
      <c r="I15" s="20">
        <f>SUM('[2]Ejecución 2021'!I17:I20)</f>
        <v>1981764.47</v>
      </c>
      <c r="J15" s="20">
        <f>SUM('[2]Ejecución 2021'!J17:J20)</f>
        <v>2377568.87</v>
      </c>
      <c r="K15" s="22">
        <f>SUM(D15:J15)</f>
        <v>13969381.289999999</v>
      </c>
      <c r="L15" s="13"/>
      <c r="M15" s="13"/>
    </row>
    <row r="16" spans="2:13" ht="27.75" customHeight="1" x14ac:dyDescent="0.25">
      <c r="B16" s="9">
        <v>2.2000000000000002</v>
      </c>
      <c r="C16" s="15" t="s">
        <v>28</v>
      </c>
      <c r="D16" s="23"/>
      <c r="E16" s="23"/>
      <c r="F16" s="23"/>
      <c r="G16" s="23"/>
      <c r="H16" s="23"/>
      <c r="I16" s="23"/>
      <c r="J16" s="23"/>
      <c r="K16" s="24">
        <f>SUM(D16:J16)</f>
        <v>0</v>
      </c>
      <c r="L16" s="13"/>
      <c r="M16" s="13"/>
    </row>
    <row r="17" spans="2:13" ht="32.25" customHeight="1" x14ac:dyDescent="0.25">
      <c r="B17" s="18" t="s">
        <v>29</v>
      </c>
      <c r="C17" s="19" t="s">
        <v>30</v>
      </c>
      <c r="D17" s="20">
        <f>+'[1]Detalle Ejecución'!C18+'[1]Detalle Ejecución'!C19</f>
        <v>4159</v>
      </c>
      <c r="E17" s="20">
        <f>+'[1]Detalle Ejecución'!D18+'[1]Detalle Ejecución'!D19</f>
        <v>0</v>
      </c>
      <c r="F17" s="20">
        <f>SUM('[2]Ejecución 2021'!F22:F25)</f>
        <v>986425.28</v>
      </c>
      <c r="G17" s="20">
        <f>SUM('[2]Ejecución 2021'!G22:G25)</f>
        <v>330204.07</v>
      </c>
      <c r="H17" s="20">
        <f>SUM('[2]Ejecución 2021'!H22:H25)</f>
        <v>493782.09</v>
      </c>
      <c r="I17" s="20">
        <f>SUM('[2]Ejecución 2021'!I22:I25)</f>
        <v>2675</v>
      </c>
      <c r="J17" s="20">
        <f>SUM('[2]Ejecución 2021'!J22:J25)</f>
        <v>857498.83</v>
      </c>
      <c r="K17" s="22">
        <f>SUM(D17:J17)</f>
        <v>2674744.27</v>
      </c>
      <c r="L17" s="13"/>
      <c r="M17" s="13"/>
    </row>
    <row r="18" spans="2:13" ht="32.25" customHeight="1" x14ac:dyDescent="0.25">
      <c r="B18" s="18" t="s">
        <v>31</v>
      </c>
      <c r="C18" s="19" t="s">
        <v>32</v>
      </c>
      <c r="D18" s="20">
        <f>+'[1]Detalle Ejecución'!C20</f>
        <v>10735</v>
      </c>
      <c r="E18" s="20">
        <f>+'[1]Detalle Ejecución'!D20</f>
        <v>0</v>
      </c>
      <c r="F18" s="20">
        <f>SUM('[2]Ejecución 2021'!F26:F27)</f>
        <v>0</v>
      </c>
      <c r="G18" s="20">
        <f>SUM('[2]Ejecución 2021'!G26:G27)</f>
        <v>0</v>
      </c>
      <c r="H18" s="20">
        <f>SUM('[2]Ejecución 2021'!H26:H27)</f>
        <v>69400</v>
      </c>
      <c r="I18" s="20">
        <f>SUM('[2]Ejecución 2021'!I26:I27)</f>
        <v>-40106.800000000003</v>
      </c>
      <c r="J18" s="20">
        <f>SUM('[2]Ejecución 2021'!J26:J27)</f>
        <v>31608.48</v>
      </c>
      <c r="K18" s="22">
        <f>SUM(D18:J18)</f>
        <v>71636.679999999993</v>
      </c>
      <c r="L18" s="13"/>
      <c r="M18" s="13"/>
    </row>
    <row r="19" spans="2:13" ht="32.25" customHeight="1" x14ac:dyDescent="0.25">
      <c r="B19" s="18" t="s">
        <v>33</v>
      </c>
      <c r="C19" s="19" t="s">
        <v>34</v>
      </c>
      <c r="D19" s="20">
        <v>0</v>
      </c>
      <c r="E19" s="20">
        <f>+'[1]Detalle Ejecución'!D21</f>
        <v>-12000</v>
      </c>
      <c r="F19" s="20">
        <v>0</v>
      </c>
      <c r="G19" s="20">
        <f>SUM('[2]Ejecución 2021'!G28:G29)</f>
        <v>115680</v>
      </c>
      <c r="H19" s="20">
        <f>SUM('[2]Ejecución 2021'!H28:H29)</f>
        <v>182895.27</v>
      </c>
      <c r="I19" s="20">
        <f>SUM('[2]Ejecución 2021'!I28:I29)</f>
        <v>15600</v>
      </c>
      <c r="J19" s="20">
        <f>SUM('[2]Ejecución 2021'!J28:J29)</f>
        <v>314908</v>
      </c>
      <c r="K19" s="22">
        <f>SUM(D19:J19)</f>
        <v>617083.27</v>
      </c>
      <c r="L19" s="13"/>
      <c r="M19" s="13"/>
    </row>
    <row r="20" spans="2:13" ht="32.25" customHeight="1" x14ac:dyDescent="0.25">
      <c r="B20" s="18" t="s">
        <v>35</v>
      </c>
      <c r="C20" s="19" t="s">
        <v>36</v>
      </c>
      <c r="D20" s="20">
        <f>SUM('[2]Ejecución 2021'!D30)</f>
        <v>-142500</v>
      </c>
      <c r="E20" s="20">
        <f>+'[1]Detalle Ejecución'!D22</f>
        <v>71250</v>
      </c>
      <c r="F20" s="20">
        <v>0</v>
      </c>
      <c r="G20" s="20">
        <f>SUM('[2]Ejecución 2021'!G30)</f>
        <v>71250</v>
      </c>
      <c r="H20" s="20">
        <f>SUM('[2]Ejecución 2021'!H30)</f>
        <v>0</v>
      </c>
      <c r="I20" s="20">
        <f>SUM('[2]Ejecución 2021'!I30)</f>
        <v>0</v>
      </c>
      <c r="J20" s="20">
        <f>SUM('[2]Ejecución 2021'!J30)</f>
        <v>37461</v>
      </c>
      <c r="K20" s="22">
        <f>SUM(D20:J20)</f>
        <v>37461</v>
      </c>
      <c r="L20" s="13"/>
      <c r="M20" s="13"/>
    </row>
    <row r="21" spans="2:13" ht="32.25" customHeight="1" x14ac:dyDescent="0.25">
      <c r="B21" s="18" t="s">
        <v>37</v>
      </c>
      <c r="C21" s="19" t="s">
        <v>38</v>
      </c>
      <c r="D21" s="20">
        <v>0</v>
      </c>
      <c r="E21" s="20">
        <v>0</v>
      </c>
      <c r="F21" s="20"/>
      <c r="G21" s="20">
        <v>0</v>
      </c>
      <c r="H21" s="20">
        <v>0</v>
      </c>
      <c r="I21" s="20"/>
      <c r="J21" s="20"/>
      <c r="K21" s="22">
        <f>SUM(D21:J21)</f>
        <v>0</v>
      </c>
      <c r="L21" s="13"/>
      <c r="M21" s="13"/>
    </row>
    <row r="22" spans="2:13" ht="32.25" customHeight="1" x14ac:dyDescent="0.25">
      <c r="B22" s="18" t="s">
        <v>39</v>
      </c>
      <c r="C22" s="19" t="s">
        <v>40</v>
      </c>
      <c r="D22" s="20">
        <f>+'[1]Detalle Ejecución'!C23</f>
        <v>0</v>
      </c>
      <c r="E22" s="20">
        <f>+'[1]Detalle Ejecución'!D23</f>
        <v>1877060.22</v>
      </c>
      <c r="F22" s="20">
        <f>SUM('[2]Ejecución 2021'!F32:F34)</f>
        <v>3521450.51</v>
      </c>
      <c r="G22" s="20">
        <f>SUM('[2]Ejecución 2021'!G32:G34)</f>
        <v>2524993.41</v>
      </c>
      <c r="H22" s="20">
        <f>SUM('[2]Ejecución 2021'!H32:H34)</f>
        <v>2451867.66</v>
      </c>
      <c r="I22" s="20">
        <f>SUM('[2]Ejecución 2021'!I32:I34)</f>
        <v>1989785.09</v>
      </c>
      <c r="J22" s="20">
        <f>SUM('[2]Ejecución 2021'!J32:J34)</f>
        <v>3062377.18</v>
      </c>
      <c r="K22" s="22">
        <f>SUM(D22:J22)</f>
        <v>15427534.07</v>
      </c>
      <c r="L22" s="13"/>
    </row>
    <row r="23" spans="2:13" ht="42.75" customHeight="1" x14ac:dyDescent="0.25">
      <c r="B23" s="18" t="s">
        <v>41</v>
      </c>
      <c r="C23" s="19" t="s">
        <v>42</v>
      </c>
      <c r="D23" s="20">
        <f>+'[1]Detalle Ejecución'!C24</f>
        <v>-736.69</v>
      </c>
      <c r="E23" s="20">
        <f>+'[1]Detalle Ejecución'!D24</f>
        <v>13702.56</v>
      </c>
      <c r="F23" s="20">
        <f>SUM('[2]Ejecución 2021'!F35:F37)</f>
        <v>370156.77</v>
      </c>
      <c r="G23" s="20">
        <f>SUM('[2]Ejecución 2021'!G35:G37)</f>
        <v>461846.93</v>
      </c>
      <c r="H23" s="20">
        <f>SUM('[2]Ejecución 2021'!H35:H37)</f>
        <v>310350.43</v>
      </c>
      <c r="I23" s="20">
        <f>SUM('[2]Ejecución 2021'!I35:I37)</f>
        <v>197509.72</v>
      </c>
      <c r="J23" s="20">
        <f>SUM('[2]Ejecución 2021'!J35:J37)</f>
        <v>36945.11</v>
      </c>
      <c r="K23" s="22">
        <f>SUM(D23:J23)</f>
        <v>1389774.83</v>
      </c>
      <c r="L23" s="13"/>
    </row>
    <row r="24" spans="2:13" ht="32.25" customHeight="1" x14ac:dyDescent="0.25">
      <c r="B24" s="18" t="s">
        <v>43</v>
      </c>
      <c r="C24" s="19" t="s">
        <v>44</v>
      </c>
      <c r="D24" s="20">
        <f>+'[1]Detalle Ejecución'!C25</f>
        <v>553.29</v>
      </c>
      <c r="E24" s="20">
        <f>+'[1]Detalle Ejecución'!D25+'[1]Detalle Ejecución'!D26+'[1]Detalle Ejecución'!D27+'[1]Detalle Ejecución'!D28</f>
        <v>95536.700000000012</v>
      </c>
      <c r="F24" s="20">
        <f>SUM('[2]Ejecución 2021'!F38:F48)</f>
        <v>468950.55</v>
      </c>
      <c r="G24" s="20">
        <f>SUM('[2]Ejecución 2021'!G38:G48)</f>
        <v>210717.26</v>
      </c>
      <c r="H24" s="20">
        <f>SUM('[2]Ejecución 2021'!H38:H48)</f>
        <v>15584</v>
      </c>
      <c r="I24" s="20">
        <f>SUM('[2]Ejecución 2021'!I38:I48)</f>
        <v>9209.2099999999991</v>
      </c>
      <c r="J24" s="20">
        <f>SUM('[2]Ejecución 2021'!J38:J48)</f>
        <v>129872.95</v>
      </c>
      <c r="K24" s="22">
        <f>SUM(D24:J24)</f>
        <v>930423.96</v>
      </c>
      <c r="L24" s="13"/>
    </row>
    <row r="25" spans="2:13" ht="32.25" customHeight="1" x14ac:dyDescent="0.25">
      <c r="B25" s="18" t="s">
        <v>45</v>
      </c>
      <c r="C25" s="19" t="s">
        <v>46</v>
      </c>
      <c r="D25" s="20">
        <v>0</v>
      </c>
      <c r="E25" s="20">
        <f>+'[1]Detalle Ejecución'!D29</f>
        <v>4633</v>
      </c>
      <c r="F25" s="20">
        <f>SUM('[2]Ejecución 2021'!F49)</f>
        <v>1172070.3999999999</v>
      </c>
      <c r="G25" s="20">
        <f>SUM('[2]Ejecución 2021'!G49)</f>
        <v>829293.14</v>
      </c>
      <c r="H25" s="20">
        <f>SUM('[2]Ejecución 2021'!H49)</f>
        <v>569007.80000000005</v>
      </c>
      <c r="I25" s="20">
        <f>SUM('[2]Ejecución 2021'!I49)</f>
        <v>31788.880000000001</v>
      </c>
      <c r="J25" s="20">
        <f>SUM('[2]Ejecución 2021'!J49)</f>
        <v>26041.11</v>
      </c>
      <c r="K25" s="22">
        <f>SUM(D25:J25)</f>
        <v>2632834.3299999996</v>
      </c>
      <c r="L25" s="13"/>
    </row>
    <row r="26" spans="2:13" ht="32.25" customHeight="1" x14ac:dyDescent="0.25">
      <c r="B26" s="18"/>
      <c r="C26" s="19"/>
      <c r="D26" s="20"/>
      <c r="E26" s="20"/>
      <c r="F26" s="20"/>
      <c r="G26" s="20"/>
      <c r="H26" s="20"/>
      <c r="I26" s="20"/>
      <c r="J26" s="20"/>
      <c r="K26" s="22"/>
      <c r="L26" s="13"/>
    </row>
    <row r="27" spans="2:13" ht="32.25" customHeight="1" x14ac:dyDescent="0.25">
      <c r="B27" s="9">
        <v>2.2999999999999998</v>
      </c>
      <c r="C27" s="15" t="s">
        <v>47</v>
      </c>
      <c r="D27" s="23"/>
      <c r="E27" s="23"/>
      <c r="F27" s="23"/>
      <c r="G27" s="23"/>
      <c r="H27" s="23"/>
      <c r="I27" s="23"/>
      <c r="J27" s="23"/>
      <c r="K27" s="24"/>
      <c r="L27" s="13"/>
    </row>
    <row r="28" spans="2:13" ht="32.25" customHeight="1" x14ac:dyDescent="0.25">
      <c r="B28" s="18" t="s">
        <v>48</v>
      </c>
      <c r="C28" s="19" t="s">
        <v>49</v>
      </c>
      <c r="D28" s="20">
        <f>+'[1]Detalle Ejecución'!C33</f>
        <v>48497.34</v>
      </c>
      <c r="E28" s="20">
        <f>+'[1]Detalle Ejecución'!D33</f>
        <v>0</v>
      </c>
      <c r="F28" s="20">
        <f>SUM('[2]Ejecución 2021'!F51:F53)</f>
        <v>0</v>
      </c>
      <c r="G28" s="20">
        <f>SUM('[2]Ejecución 2021'!G51:G53)</f>
        <v>27550.149999999998</v>
      </c>
      <c r="H28" s="20">
        <f>SUM('[2]Ejecución 2021'!H51:H53)</f>
        <v>106787.45</v>
      </c>
      <c r="I28" s="20">
        <f>SUM('[2]Ejecución 2021'!I51:I53)</f>
        <v>20029.830000000002</v>
      </c>
      <c r="J28" s="20">
        <f>SUM('[2]Ejecución 2021'!J51:J53)</f>
        <v>15033.86</v>
      </c>
      <c r="K28" s="22">
        <f>SUM(D28:J28)</f>
        <v>217898.63</v>
      </c>
      <c r="L28" s="13"/>
    </row>
    <row r="29" spans="2:13" ht="32.25" customHeight="1" x14ac:dyDescent="0.25">
      <c r="B29" s="18" t="s">
        <v>50</v>
      </c>
      <c r="C29" s="19" t="s">
        <v>51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f>SUM('[2]Ejecución 2021'!I54)</f>
        <v>1903.41</v>
      </c>
      <c r="J29" s="20">
        <f>SUM('[2]Ejecución 2021'!J54)</f>
        <v>28193.200000000001</v>
      </c>
      <c r="K29" s="22">
        <f>SUM(D29:J29)</f>
        <v>30096.61</v>
      </c>
      <c r="L29" s="13"/>
    </row>
    <row r="30" spans="2:13" ht="32.25" customHeight="1" x14ac:dyDescent="0.25">
      <c r="B30" s="18" t="s">
        <v>52</v>
      </c>
      <c r="C30" s="19" t="s">
        <v>53</v>
      </c>
      <c r="D30" s="20">
        <f>SUM('[2]Ejecución 2021'!D56:D59)</f>
        <v>60566.078999999998</v>
      </c>
      <c r="E30" s="20">
        <f>SUM('[2]Ejecución 2021'!E56:E59)</f>
        <v>280911.52</v>
      </c>
      <c r="F30" s="20">
        <f>SUM('[2]Ejecución 2021'!F56:F59)</f>
        <v>-30017.1</v>
      </c>
      <c r="G30" s="20">
        <f>SUM('[2]Ejecución 2021'!G56:G59)</f>
        <v>129677.26000000001</v>
      </c>
      <c r="H30" s="20">
        <f>SUM('[2]Ejecución 2021'!H56:H59)</f>
        <v>229551.5</v>
      </c>
      <c r="I30" s="20">
        <f>SUM('[2]Ejecución 2021'!I56:I59)</f>
        <v>136599.75</v>
      </c>
      <c r="J30" s="20">
        <f>SUM('[2]Ejecución 2021'!J56:J59)</f>
        <v>186799.9</v>
      </c>
      <c r="K30" s="22">
        <f>SUM(D30:J30)</f>
        <v>994088.9090000001</v>
      </c>
      <c r="L30" s="13"/>
    </row>
    <row r="31" spans="2:13" ht="32.25" customHeight="1" x14ac:dyDescent="0.25">
      <c r="B31" s="18" t="s">
        <v>54</v>
      </c>
      <c r="C31" s="19" t="s">
        <v>55</v>
      </c>
      <c r="D31" s="20">
        <f>+'[1]Detalle Ejecución'!C37</f>
        <v>210876.90549999999</v>
      </c>
      <c r="E31" s="20">
        <f>+'[1]Detalle Ejecución'!D37</f>
        <v>0</v>
      </c>
      <c r="F31" s="20">
        <f>SUM('[2]Ejecución 2021'!F60)</f>
        <v>0</v>
      </c>
      <c r="G31" s="20">
        <f>SUM('[2]Ejecución 2021'!G60)</f>
        <v>0</v>
      </c>
      <c r="H31" s="20">
        <f>SUM('[2]Ejecución 2021'!H60)</f>
        <v>0</v>
      </c>
      <c r="I31" s="20">
        <f>SUM('[2]Ejecución 2021'!I60)</f>
        <v>0</v>
      </c>
      <c r="J31" s="20">
        <f>SUM('[2]Ejecución 2021'!J60)</f>
        <v>594</v>
      </c>
      <c r="K31" s="22">
        <f>SUM(D31:J31)</f>
        <v>211470.90549999999</v>
      </c>
      <c r="L31" s="13"/>
    </row>
    <row r="32" spans="2:13" ht="32.25" customHeight="1" x14ac:dyDescent="0.25">
      <c r="B32" s="18" t="s">
        <v>56</v>
      </c>
      <c r="C32" s="19" t="s">
        <v>57</v>
      </c>
      <c r="D32" s="20">
        <f>+'[1]Detalle Ejecución'!C38+'[1]Detalle Ejecución'!C39</f>
        <v>11438.424999999999</v>
      </c>
      <c r="E32" s="20">
        <f>+'[1]Detalle Ejecución'!D38</f>
        <v>0</v>
      </c>
      <c r="F32" s="20">
        <f>SUM('[2]Ejecución 2021'!F61:F63)</f>
        <v>20140.259999999998</v>
      </c>
      <c r="G32" s="20">
        <f>SUM('[2]Ejecución 2021'!G61:G63)</f>
        <v>81895.95</v>
      </c>
      <c r="H32" s="20">
        <f>SUM('[2]Ejecución 2021'!H61:H63)</f>
        <v>39099.17</v>
      </c>
      <c r="I32" s="20">
        <f>SUM('[2]Ejecución 2021'!I61:I63)</f>
        <v>320359.83999999997</v>
      </c>
      <c r="J32" s="20">
        <f>SUM('[2]Ejecución 2021'!J61:J63)</f>
        <v>5274</v>
      </c>
      <c r="K32" s="22">
        <f>SUM(D32:J32)</f>
        <v>478207.64499999996</v>
      </c>
      <c r="L32" s="13"/>
    </row>
    <row r="33" spans="2:12" ht="32.25" customHeight="1" x14ac:dyDescent="0.25">
      <c r="B33" s="18" t="s">
        <v>58</v>
      </c>
      <c r="C33" s="19" t="s">
        <v>59</v>
      </c>
      <c r="D33" s="20">
        <v>0</v>
      </c>
      <c r="E33" s="20">
        <v>0</v>
      </c>
      <c r="F33" s="20">
        <f>SUM('[2]Ejecución 2021'!F64:F68)</f>
        <v>0</v>
      </c>
      <c r="G33" s="20">
        <f>SUM('[2]Ejecución 2021'!G64:G68)</f>
        <v>31270.799999999999</v>
      </c>
      <c r="H33" s="20">
        <f>SUM('[2]Ejecución 2021'!H64:H68)</f>
        <v>55526.6</v>
      </c>
      <c r="I33" s="20">
        <f>SUM('[2]Ejecución 2021'!I64:I68)</f>
        <v>1424.49</v>
      </c>
      <c r="J33" s="20">
        <f>SUM('[2]Ejecución 2021'!J64:J68)</f>
        <v>3068</v>
      </c>
      <c r="K33" s="22">
        <f>SUM(D33:J33)</f>
        <v>91289.89</v>
      </c>
      <c r="L33" s="13"/>
    </row>
    <row r="34" spans="2:12" s="13" customFormat="1" ht="32.25" customHeight="1" x14ac:dyDescent="0.25">
      <c r="B34" s="18" t="s">
        <v>60</v>
      </c>
      <c r="C34" s="19" t="s">
        <v>61</v>
      </c>
      <c r="D34" s="20">
        <f>+'[1]Detalle Ejecución'!C40</f>
        <v>6215</v>
      </c>
      <c r="E34" s="20">
        <f>+'[1]Detalle Ejecución'!D40</f>
        <v>0</v>
      </c>
      <c r="F34" s="20">
        <f>SUM('[2]Ejecución 2021'!F69:F74)</f>
        <v>0</v>
      </c>
      <c r="G34" s="20">
        <f>SUM('[2]Ejecución 2021'!G69:G74)</f>
        <v>46748.5</v>
      </c>
      <c r="H34" s="20">
        <f>SUM('[2]Ejecución 2021'!H69:H74)</f>
        <v>0</v>
      </c>
      <c r="I34" s="20">
        <f>SUM('[2]Ejecución 2021'!I69:I74)</f>
        <v>9700.02</v>
      </c>
      <c r="J34" s="20">
        <f>SUM('[2]Ejecución 2021'!J69:J74)</f>
        <v>38981.769999999997</v>
      </c>
      <c r="K34" s="22">
        <f>SUM(D34:J34)</f>
        <v>101645.29000000001</v>
      </c>
    </row>
    <row r="35" spans="2:12" s="13" customFormat="1" ht="32.25" customHeight="1" x14ac:dyDescent="0.25">
      <c r="B35" s="18" t="s">
        <v>62</v>
      </c>
      <c r="C35" s="19" t="s">
        <v>63</v>
      </c>
      <c r="D35" s="20">
        <v>0</v>
      </c>
      <c r="E35" s="20">
        <v>0</v>
      </c>
      <c r="F35" s="20"/>
      <c r="G35" s="20">
        <v>0</v>
      </c>
      <c r="H35" s="20">
        <v>0</v>
      </c>
      <c r="I35" s="20"/>
      <c r="J35" s="20"/>
      <c r="K35" s="22">
        <f>SUM(D35:J35)</f>
        <v>0</v>
      </c>
    </row>
    <row r="36" spans="2:12" s="13" customFormat="1" ht="32.25" customHeight="1" x14ac:dyDescent="0.25">
      <c r="B36" s="18" t="s">
        <v>64</v>
      </c>
      <c r="C36" s="19" t="s">
        <v>65</v>
      </c>
      <c r="D36" s="20">
        <f>+'[1]Detalle Ejecución'!C41+'[1]Detalle Ejecución'!C42+'[1]Detalle Ejecución'!C43+'[1]Detalle Ejecución'!C44</f>
        <v>143243.41</v>
      </c>
      <c r="E36" s="20">
        <f>+'[1]Detalle Ejecución'!D41+'[1]Detalle Ejecución'!D42+'[1]Detalle Ejecución'!D43+'[1]Detalle Ejecución'!D44</f>
        <v>-2258</v>
      </c>
      <c r="F36" s="20">
        <f>SUM('[2]Ejecución 2021'!F76:F80)</f>
        <v>0</v>
      </c>
      <c r="G36" s="20">
        <f>SUM('[2]Ejecución 2021'!G76:G80)</f>
        <v>82658.579999999987</v>
      </c>
      <c r="H36" s="20">
        <f>SUM('[2]Ejecución 2021'!H76:H80)</f>
        <v>201117.4</v>
      </c>
      <c r="I36" s="20">
        <f>SUM('[2]Ejecución 2021'!I76:I80)</f>
        <v>109780.63</v>
      </c>
      <c r="J36" s="20">
        <f>SUM('[2]Ejecución 2021'!J76:J80)</f>
        <v>15918.18</v>
      </c>
      <c r="K36" s="22">
        <f>SUM(D36:J36)</f>
        <v>550460.20000000007</v>
      </c>
    </row>
    <row r="37" spans="2:12" s="13" customFormat="1" ht="27.75" customHeight="1" x14ac:dyDescent="0.25">
      <c r="B37" s="9">
        <v>2.4</v>
      </c>
      <c r="C37" s="15" t="s">
        <v>66</v>
      </c>
      <c r="D37" s="23"/>
      <c r="E37" s="23"/>
      <c r="F37" s="23"/>
      <c r="G37" s="23"/>
      <c r="H37" s="23"/>
      <c r="I37" s="23"/>
      <c r="J37" s="23"/>
      <c r="K37" s="24"/>
    </row>
    <row r="38" spans="2:12" s="13" customFormat="1" ht="32.25" customHeight="1" x14ac:dyDescent="0.25">
      <c r="B38" s="18" t="s">
        <v>67</v>
      </c>
      <c r="C38" s="19" t="s">
        <v>68</v>
      </c>
      <c r="D38" s="20">
        <f>+'[1]Detalle Ejecución'!C46+'[1]Detalle Ejecución'!C47</f>
        <v>0</v>
      </c>
      <c r="E38" s="20">
        <f>SUM('[2]Ejecución 2021'!E82:E83)</f>
        <v>30313731.239999998</v>
      </c>
      <c r="F38" s="20">
        <f>SUM('[2]Ejecución 2021'!F82:F83)</f>
        <v>69348474.710000008</v>
      </c>
      <c r="G38" s="20">
        <f>SUM('[2]Ejecución 2021'!G82:G83)</f>
        <v>120915614.28</v>
      </c>
      <c r="H38" s="20">
        <f>SUM('[2]Ejecución 2021'!H82:H83)</f>
        <v>97789539.930000007</v>
      </c>
      <c r="I38" s="20">
        <f>SUM('[2]Ejecución 2021'!I82:I83)</f>
        <v>81315642.650000006</v>
      </c>
      <c r="J38" s="20">
        <f>SUM('[2]Ejecución 2021'!J82:J83)</f>
        <v>100771307.09</v>
      </c>
      <c r="K38" s="22">
        <f>SUM(D38:J38)</f>
        <v>500454309.9000001</v>
      </c>
    </row>
    <row r="39" spans="2:12" s="13" customFormat="1" ht="32.25" customHeight="1" x14ac:dyDescent="0.25">
      <c r="B39" s="18" t="s">
        <v>69</v>
      </c>
      <c r="C39" s="19" t="s">
        <v>70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/>
      <c r="J39" s="20"/>
      <c r="K39" s="22">
        <f>SUM(D39:J39)</f>
        <v>0</v>
      </c>
    </row>
    <row r="40" spans="2:12" s="13" customFormat="1" ht="32.25" customHeight="1" x14ac:dyDescent="0.25">
      <c r="B40" s="18" t="s">
        <v>71</v>
      </c>
      <c r="C40" s="19" t="s">
        <v>72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/>
      <c r="J40" s="20"/>
      <c r="K40" s="22">
        <f>SUM(D40:J40)</f>
        <v>0</v>
      </c>
    </row>
    <row r="41" spans="2:12" s="13" customFormat="1" ht="32.25" customHeight="1" x14ac:dyDescent="0.25">
      <c r="B41" s="18" t="s">
        <v>73</v>
      </c>
      <c r="C41" s="19" t="s">
        <v>74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/>
      <c r="J41" s="20"/>
      <c r="K41" s="22">
        <f>SUM(D41:J41)</f>
        <v>0</v>
      </c>
    </row>
    <row r="42" spans="2:12" s="13" customFormat="1" ht="32.25" customHeight="1" x14ac:dyDescent="0.25">
      <c r="B42" s="18" t="s">
        <v>75</v>
      </c>
      <c r="C42" s="19" t="s">
        <v>76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/>
      <c r="J42" s="20"/>
      <c r="K42" s="22">
        <f>SUM(D42:J42)</f>
        <v>0</v>
      </c>
    </row>
    <row r="43" spans="2:12" s="13" customFormat="1" ht="32.25" customHeight="1" x14ac:dyDescent="0.25">
      <c r="B43" s="18" t="s">
        <v>77</v>
      </c>
      <c r="C43" s="19" t="s">
        <v>78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/>
      <c r="J43" s="20"/>
      <c r="K43" s="22">
        <f>SUM(D43:J43)</f>
        <v>0</v>
      </c>
    </row>
    <row r="44" spans="2:12" s="13" customFormat="1" ht="32.25" customHeight="1" x14ac:dyDescent="0.25">
      <c r="B44" s="18" t="s">
        <v>79</v>
      </c>
      <c r="C44" s="19" t="s">
        <v>80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/>
      <c r="J44" s="20"/>
      <c r="K44" s="22">
        <f>SUM(D44:J44)</f>
        <v>0</v>
      </c>
    </row>
    <row r="45" spans="2:12" s="13" customFormat="1" ht="24.75" customHeight="1" x14ac:dyDescent="0.25">
      <c r="B45" s="9">
        <v>2.5</v>
      </c>
      <c r="C45" s="15" t="s">
        <v>81</v>
      </c>
      <c r="D45" s="23"/>
      <c r="E45" s="23"/>
      <c r="F45" s="23"/>
      <c r="G45" s="23"/>
      <c r="H45" s="23"/>
      <c r="I45" s="23"/>
      <c r="J45" s="23"/>
      <c r="K45" s="24"/>
    </row>
    <row r="46" spans="2:12" s="13" customFormat="1" ht="32.25" customHeight="1" x14ac:dyDescent="0.25">
      <c r="B46" s="18" t="s">
        <v>82</v>
      </c>
      <c r="C46" s="19" t="s">
        <v>83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/>
      <c r="J46" s="20"/>
      <c r="K46" s="22">
        <f>SUM(D46:J46)</f>
        <v>0</v>
      </c>
    </row>
    <row r="47" spans="2:12" s="13" customFormat="1" ht="32.25" customHeight="1" x14ac:dyDescent="0.25">
      <c r="B47" s="18" t="s">
        <v>84</v>
      </c>
      <c r="C47" s="19" t="s">
        <v>85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/>
      <c r="J47" s="20"/>
      <c r="K47" s="22">
        <f>SUM(D47:J47)</f>
        <v>0</v>
      </c>
    </row>
    <row r="48" spans="2:12" s="13" customFormat="1" ht="32.25" customHeight="1" x14ac:dyDescent="0.25">
      <c r="B48" s="18" t="s">
        <v>86</v>
      </c>
      <c r="C48" s="19" t="s">
        <v>87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/>
      <c r="J48" s="20"/>
      <c r="K48" s="22">
        <f>SUM(D48:J48)</f>
        <v>0</v>
      </c>
    </row>
    <row r="49" spans="2:11" s="13" customFormat="1" ht="32.25" customHeight="1" x14ac:dyDescent="0.25">
      <c r="B49" s="18" t="s">
        <v>88</v>
      </c>
      <c r="C49" s="19" t="s">
        <v>89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/>
      <c r="J49" s="20"/>
      <c r="K49" s="22">
        <f>SUM(D49:J49)</f>
        <v>0</v>
      </c>
    </row>
    <row r="50" spans="2:11" s="13" customFormat="1" ht="32.25" customHeight="1" x14ac:dyDescent="0.25">
      <c r="B50" s="18" t="s">
        <v>90</v>
      </c>
      <c r="C50" s="19" t="s">
        <v>91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/>
      <c r="J50" s="20"/>
      <c r="K50" s="22">
        <f>SUM(D50:J50)</f>
        <v>0</v>
      </c>
    </row>
    <row r="51" spans="2:11" s="13" customFormat="1" ht="32.25" customHeight="1" x14ac:dyDescent="0.25">
      <c r="B51" s="18" t="s">
        <v>92</v>
      </c>
      <c r="C51" s="19" t="s">
        <v>93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/>
      <c r="J51" s="20"/>
      <c r="K51" s="22">
        <f>SUM(D51:J51)</f>
        <v>0</v>
      </c>
    </row>
    <row r="52" spans="2:11" s="13" customFormat="1" ht="32.25" customHeight="1" x14ac:dyDescent="0.25">
      <c r="B52" s="18" t="s">
        <v>94</v>
      </c>
      <c r="C52" s="19" t="s">
        <v>95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/>
      <c r="J52" s="20"/>
      <c r="K52" s="22">
        <f>SUM(D52:J52)</f>
        <v>0</v>
      </c>
    </row>
    <row r="53" spans="2:11" s="13" customFormat="1" ht="32.25" customHeight="1" x14ac:dyDescent="0.25">
      <c r="B53" s="9">
        <v>2.6</v>
      </c>
      <c r="C53" s="15" t="s">
        <v>96</v>
      </c>
      <c r="D53" s="23"/>
      <c r="E53" s="23"/>
      <c r="F53" s="23"/>
      <c r="G53" s="23"/>
      <c r="H53" s="23"/>
      <c r="I53" s="23"/>
      <c r="J53" s="23"/>
      <c r="K53" s="24"/>
    </row>
    <row r="54" spans="2:11" s="13" customFormat="1" ht="32.25" customHeight="1" x14ac:dyDescent="0.25">
      <c r="B54" s="18" t="s">
        <v>97</v>
      </c>
      <c r="C54" s="19" t="s">
        <v>98</v>
      </c>
      <c r="D54" s="20">
        <f>+'[1]Detalle Ejecución'!C49</f>
        <v>128029</v>
      </c>
      <c r="E54" s="20">
        <f>+'[1]Detalle Ejecución'!D49</f>
        <v>0</v>
      </c>
      <c r="F54" s="20">
        <v>0</v>
      </c>
      <c r="G54" s="20">
        <f>SUM('[2]Ejecución 2021'!G85:G86)</f>
        <v>63102.27</v>
      </c>
      <c r="H54" s="20">
        <f>SUM('[2]Ejecución 2021'!H85:H86)</f>
        <v>19180</v>
      </c>
      <c r="I54" s="20">
        <f>SUM('[2]Ejecución 2021'!I85:I86)</f>
        <v>247800</v>
      </c>
      <c r="J54" s="20">
        <f>SUM('[2]Ejecución 2021'!J85:J86)</f>
        <v>0</v>
      </c>
      <c r="K54" s="22">
        <f>SUM(D54:J54)</f>
        <v>458111.27</v>
      </c>
    </row>
    <row r="55" spans="2:11" s="13" customFormat="1" ht="32.25" customHeight="1" x14ac:dyDescent="0.25">
      <c r="B55" s="18" t="s">
        <v>99</v>
      </c>
      <c r="C55" s="19" t="s">
        <v>100</v>
      </c>
      <c r="D55" s="20">
        <v>0</v>
      </c>
      <c r="E55" s="20">
        <v>0</v>
      </c>
      <c r="F55" s="20">
        <v>0</v>
      </c>
      <c r="G55" s="20">
        <v>0</v>
      </c>
      <c r="H55" s="20">
        <f>SUM('[2]Ejecución 2021'!H87)</f>
        <v>206500</v>
      </c>
      <c r="I55" s="20"/>
      <c r="J55" s="20"/>
      <c r="K55" s="22">
        <f>SUM(D55:J55)</f>
        <v>206500</v>
      </c>
    </row>
    <row r="56" spans="2:11" s="13" customFormat="1" ht="32.25" customHeight="1" x14ac:dyDescent="0.25">
      <c r="B56" s="18" t="s">
        <v>101</v>
      </c>
      <c r="C56" s="19" t="s">
        <v>102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/>
      <c r="J56" s="20"/>
      <c r="K56" s="22">
        <f>SUM(D56:J56)</f>
        <v>0</v>
      </c>
    </row>
    <row r="57" spans="2:11" s="13" customFormat="1" ht="32.25" customHeight="1" x14ac:dyDescent="0.25">
      <c r="B57" s="18" t="s">
        <v>103</v>
      </c>
      <c r="C57" s="19" t="s">
        <v>104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/>
      <c r="J57" s="20"/>
      <c r="K57" s="22">
        <f>SUM(D57:J57)</f>
        <v>0</v>
      </c>
    </row>
    <row r="58" spans="2:11" s="13" customFormat="1" ht="32.25" customHeight="1" x14ac:dyDescent="0.25">
      <c r="B58" s="18" t="s">
        <v>105</v>
      </c>
      <c r="C58" s="19" t="s">
        <v>106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/>
      <c r="J58" s="20"/>
      <c r="K58" s="22">
        <f>SUM(D58:J58)</f>
        <v>0</v>
      </c>
    </row>
    <row r="59" spans="2:11" s="13" customFormat="1" ht="19.5" customHeight="1" x14ac:dyDescent="0.25">
      <c r="B59" s="18" t="s">
        <v>107</v>
      </c>
      <c r="C59" s="19" t="s">
        <v>108</v>
      </c>
      <c r="D59" s="20">
        <v>0</v>
      </c>
      <c r="E59" s="20">
        <v>0</v>
      </c>
      <c r="F59" s="20">
        <v>0</v>
      </c>
      <c r="G59" s="20">
        <f>SUM('[2]Ejecución 2021'!G88)</f>
        <v>325565.5</v>
      </c>
      <c r="H59" s="20">
        <f>SUM('[2]Ejecución 2021'!H88)</f>
        <v>0</v>
      </c>
      <c r="I59" s="20">
        <f>SUM('[2]Ejecución 2021'!I88)</f>
        <v>0</v>
      </c>
      <c r="J59" s="20">
        <f>SUM('[2]Ejecución 2021'!J88)</f>
        <v>114696.44</v>
      </c>
      <c r="K59" s="22">
        <f>SUM(D59:J59)</f>
        <v>440261.94</v>
      </c>
    </row>
    <row r="60" spans="2:11" s="13" customFormat="1" ht="11.25" customHeight="1" x14ac:dyDescent="0.25">
      <c r="B60" s="18" t="s">
        <v>109</v>
      </c>
      <c r="C60" s="19" t="s">
        <v>110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/>
      <c r="J60" s="20"/>
      <c r="K60" s="22">
        <f>SUM(D60:J60)</f>
        <v>0</v>
      </c>
    </row>
    <row r="61" spans="2:11" s="13" customFormat="1" ht="21" customHeight="1" x14ac:dyDescent="0.25">
      <c r="B61" s="18" t="s">
        <v>111</v>
      </c>
      <c r="C61" s="19" t="s">
        <v>112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/>
      <c r="J61" s="20"/>
      <c r="K61" s="22">
        <f>SUM(D61:J61)</f>
        <v>0</v>
      </c>
    </row>
    <row r="62" spans="2:11" s="13" customFormat="1" ht="32.25" customHeight="1" x14ac:dyDescent="0.25">
      <c r="B62" s="18" t="s">
        <v>113</v>
      </c>
      <c r="C62" s="19" t="s">
        <v>114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/>
      <c r="J62" s="20"/>
      <c r="K62" s="22">
        <f>SUM(D62:J62)</f>
        <v>0</v>
      </c>
    </row>
    <row r="63" spans="2:11" s="13" customFormat="1" ht="27" customHeight="1" x14ac:dyDescent="0.25">
      <c r="B63" s="9">
        <v>2.7</v>
      </c>
      <c r="C63" s="15" t="s">
        <v>115</v>
      </c>
      <c r="D63" s="23"/>
      <c r="E63" s="23"/>
      <c r="F63" s="23"/>
      <c r="G63" s="23"/>
      <c r="H63" s="23"/>
      <c r="I63" s="23"/>
      <c r="J63" s="23"/>
      <c r="K63" s="24"/>
    </row>
    <row r="64" spans="2:11" s="13" customFormat="1" ht="18.75" customHeight="1" x14ac:dyDescent="0.25">
      <c r="B64" s="18" t="s">
        <v>116</v>
      </c>
      <c r="C64" s="19" t="s">
        <v>117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/>
      <c r="J64" s="20"/>
      <c r="K64" s="22">
        <f>SUM(D64:J64)</f>
        <v>0</v>
      </c>
    </row>
    <row r="65" spans="2:11" s="13" customFormat="1" ht="17.25" customHeight="1" x14ac:dyDescent="0.25">
      <c r="B65" s="18" t="s">
        <v>118</v>
      </c>
      <c r="C65" s="19" t="s">
        <v>119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/>
      <c r="J65" s="20"/>
      <c r="K65" s="22">
        <f>SUM(D65:J65)</f>
        <v>0</v>
      </c>
    </row>
    <row r="66" spans="2:11" s="13" customFormat="1" ht="28.5" customHeight="1" x14ac:dyDescent="0.25">
      <c r="B66" s="18" t="s">
        <v>120</v>
      </c>
      <c r="C66" s="19" t="s">
        <v>121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/>
      <c r="J66" s="20"/>
      <c r="K66" s="22">
        <f>SUM(D66:J66)</f>
        <v>0</v>
      </c>
    </row>
    <row r="67" spans="2:11" s="13" customFormat="1" ht="42" customHeight="1" x14ac:dyDescent="0.25">
      <c r="B67" s="18" t="s">
        <v>122</v>
      </c>
      <c r="C67" s="19" t="s">
        <v>123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/>
      <c r="J67" s="20"/>
      <c r="K67" s="22">
        <f>SUM(D67:J67)</f>
        <v>0</v>
      </c>
    </row>
    <row r="68" spans="2:11" s="13" customFormat="1" ht="29.25" customHeight="1" x14ac:dyDescent="0.25">
      <c r="B68" s="9">
        <v>2.8</v>
      </c>
      <c r="C68" s="15" t="s">
        <v>124</v>
      </c>
      <c r="D68" s="23"/>
      <c r="E68" s="23"/>
      <c r="F68" s="23"/>
      <c r="G68" s="23"/>
      <c r="H68" s="23"/>
      <c r="I68" s="23"/>
      <c r="J68" s="23"/>
      <c r="K68" s="24"/>
    </row>
    <row r="69" spans="2:11" s="13" customFormat="1" ht="32.25" customHeight="1" x14ac:dyDescent="0.25">
      <c r="B69" s="18" t="s">
        <v>125</v>
      </c>
      <c r="C69" s="19" t="s">
        <v>126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/>
      <c r="J69" s="20"/>
      <c r="K69" s="22">
        <f>SUM(D69:J69)</f>
        <v>0</v>
      </c>
    </row>
    <row r="70" spans="2:11" s="13" customFormat="1" ht="32.25" customHeight="1" x14ac:dyDescent="0.25">
      <c r="B70" s="18" t="s">
        <v>127</v>
      </c>
      <c r="C70" s="19" t="s">
        <v>128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/>
      <c r="J70" s="20"/>
      <c r="K70" s="22">
        <f>SUM(D70:J70)</f>
        <v>0</v>
      </c>
    </row>
    <row r="71" spans="2:11" s="13" customFormat="1" ht="27.75" customHeight="1" x14ac:dyDescent="0.25">
      <c r="B71" s="9">
        <v>2.9</v>
      </c>
      <c r="C71" s="15" t="s">
        <v>129</v>
      </c>
      <c r="D71" s="23"/>
      <c r="E71" s="23"/>
      <c r="F71" s="23"/>
      <c r="G71" s="23"/>
      <c r="H71" s="23"/>
      <c r="I71" s="23"/>
      <c r="J71" s="23"/>
      <c r="K71" s="24"/>
    </row>
    <row r="72" spans="2:11" s="13" customFormat="1" ht="31.5" customHeight="1" x14ac:dyDescent="0.25">
      <c r="B72" s="18" t="s">
        <v>130</v>
      </c>
      <c r="C72" s="19" t="s">
        <v>131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/>
      <c r="J72" s="20"/>
      <c r="K72" s="22">
        <f>SUM(D72:J72)</f>
        <v>0</v>
      </c>
    </row>
    <row r="73" spans="2:11" s="13" customFormat="1" ht="31.5" customHeight="1" x14ac:dyDescent="0.25">
      <c r="B73" s="18" t="s">
        <v>132</v>
      </c>
      <c r="C73" s="19" t="s">
        <v>133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/>
      <c r="J73" s="20"/>
      <c r="K73" s="22">
        <f>SUM(D73:J73)</f>
        <v>0</v>
      </c>
    </row>
    <row r="74" spans="2:11" s="13" customFormat="1" ht="41.25" customHeight="1" x14ac:dyDescent="0.25">
      <c r="B74" s="18" t="s">
        <v>134</v>
      </c>
      <c r="C74" s="19" t="s">
        <v>135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/>
      <c r="J74" s="20"/>
      <c r="K74" s="22">
        <f>SUM(D74:J74)</f>
        <v>0</v>
      </c>
    </row>
    <row r="75" spans="2:11" ht="27.75" customHeight="1" x14ac:dyDescent="0.25">
      <c r="B75" s="25" t="s">
        <v>136</v>
      </c>
      <c r="C75" s="25"/>
      <c r="D75" s="26">
        <f>SUM(D11:D74)</f>
        <v>14013299.989500001</v>
      </c>
      <c r="E75" s="26">
        <f t="shared" ref="E75:H75" si="0">SUM(E11:E74)</f>
        <v>45905111.729999997</v>
      </c>
      <c r="F75" s="26">
        <f t="shared" si="0"/>
        <v>91394136.960000008</v>
      </c>
      <c r="G75" s="26">
        <f t="shared" si="0"/>
        <v>142203001.73813</v>
      </c>
      <c r="H75" s="26">
        <f t="shared" si="0"/>
        <v>117576449.85000001</v>
      </c>
      <c r="I75" s="26">
        <f>SUM(I11:I74)</f>
        <v>107716582.72</v>
      </c>
      <c r="J75" s="26">
        <f t="shared" ref="J75" si="1">SUM(J11:J74)</f>
        <v>139522755.38999999</v>
      </c>
      <c r="K75" s="26">
        <f>SUM(D75:J75)</f>
        <v>658331338.37763</v>
      </c>
    </row>
    <row r="76" spans="2:11" ht="6.75" customHeight="1" x14ac:dyDescent="0.25">
      <c r="B76" s="27"/>
      <c r="C76" s="19"/>
      <c r="D76" s="28"/>
      <c r="E76" s="28"/>
      <c r="F76" s="28"/>
      <c r="G76" s="28"/>
      <c r="H76" s="28"/>
      <c r="I76" s="28"/>
      <c r="J76" s="28"/>
      <c r="K76" s="22">
        <f>SUM(D76:J76)</f>
        <v>0</v>
      </c>
    </row>
    <row r="77" spans="2:11" s="13" customFormat="1" ht="20.100000000000001" customHeight="1" x14ac:dyDescent="0.25">
      <c r="B77" s="29">
        <v>4</v>
      </c>
      <c r="C77" s="30" t="s">
        <v>137</v>
      </c>
      <c r="D77" s="20"/>
      <c r="E77" s="20"/>
      <c r="F77" s="20"/>
      <c r="G77" s="20"/>
      <c r="H77" s="20"/>
      <c r="I77" s="20"/>
      <c r="J77" s="20"/>
      <c r="K77" s="22">
        <f>SUM(D77:J77)</f>
        <v>0</v>
      </c>
    </row>
    <row r="78" spans="2:11" ht="29.25" customHeight="1" x14ac:dyDescent="0.25">
      <c r="B78" s="18">
        <v>4.0999999999999996</v>
      </c>
      <c r="C78" s="30" t="s">
        <v>138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/>
      <c r="J78" s="20"/>
      <c r="K78" s="22">
        <f>SUM(D78:J78)</f>
        <v>0</v>
      </c>
    </row>
    <row r="79" spans="2:11" ht="30" customHeight="1" x14ac:dyDescent="0.25">
      <c r="B79" s="18" t="s">
        <v>139</v>
      </c>
      <c r="C79" s="19" t="s">
        <v>140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/>
      <c r="J79" s="20"/>
      <c r="K79" s="22">
        <f>SUM(D79:J79)</f>
        <v>0</v>
      </c>
    </row>
    <row r="80" spans="2:11" ht="30" customHeight="1" x14ac:dyDescent="0.25">
      <c r="B80" s="18" t="s">
        <v>141</v>
      </c>
      <c r="C80" s="19" t="s">
        <v>142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/>
      <c r="J80" s="20"/>
      <c r="K80" s="22">
        <f>SUM(D80:J80)</f>
        <v>0</v>
      </c>
    </row>
    <row r="81" spans="2:12" ht="20.25" customHeight="1" x14ac:dyDescent="0.25">
      <c r="B81" s="18">
        <v>4.2</v>
      </c>
      <c r="C81" s="30" t="s">
        <v>143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/>
      <c r="J81" s="20"/>
      <c r="K81" s="22">
        <f>SUM(D81:J81)</f>
        <v>0</v>
      </c>
    </row>
    <row r="82" spans="2:12" ht="18" customHeight="1" x14ac:dyDescent="0.25">
      <c r="B82" s="18" t="s">
        <v>144</v>
      </c>
      <c r="C82" s="19" t="s">
        <v>145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/>
      <c r="J82" s="20"/>
      <c r="K82" s="22">
        <f>SUM(D82:J82)</f>
        <v>0</v>
      </c>
    </row>
    <row r="83" spans="2:12" ht="30" customHeight="1" x14ac:dyDescent="0.25">
      <c r="B83" s="18" t="s">
        <v>146</v>
      </c>
      <c r="C83" s="19" t="s">
        <v>147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/>
      <c r="J83" s="20"/>
      <c r="K83" s="22">
        <f>SUM(D83:J83)</f>
        <v>0</v>
      </c>
    </row>
    <row r="84" spans="2:12" ht="30" customHeight="1" x14ac:dyDescent="0.25">
      <c r="B84" s="18">
        <v>4.3</v>
      </c>
      <c r="C84" s="30" t="s">
        <v>148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/>
      <c r="J84" s="20"/>
      <c r="K84" s="22">
        <f>SUM(D84:J84)</f>
        <v>0</v>
      </c>
    </row>
    <row r="85" spans="2:12" ht="30" customHeight="1" x14ac:dyDescent="0.25">
      <c r="B85" s="18" t="s">
        <v>149</v>
      </c>
      <c r="C85" s="19" t="s">
        <v>150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/>
      <c r="J85" s="20"/>
      <c r="K85" s="22">
        <f>SUM(D85:J85)</f>
        <v>0</v>
      </c>
    </row>
    <row r="86" spans="2:12" ht="20.100000000000001" customHeight="1" x14ac:dyDescent="0.25">
      <c r="B86" s="25" t="s">
        <v>151</v>
      </c>
      <c r="C86" s="25"/>
      <c r="D86" s="31">
        <f t="shared" ref="D86:K86" si="2">SUM(D78:D85)</f>
        <v>0</v>
      </c>
      <c r="E86" s="31">
        <f t="shared" si="2"/>
        <v>0</v>
      </c>
      <c r="F86" s="31">
        <f t="shared" si="2"/>
        <v>0</v>
      </c>
      <c r="G86" s="31">
        <f>SUM(G78:G85)</f>
        <v>0</v>
      </c>
      <c r="H86" s="31">
        <f>SUM(H78:H85)</f>
        <v>0</v>
      </c>
      <c r="I86" s="31">
        <f>SUM(I78:I85)</f>
        <v>0</v>
      </c>
      <c r="J86" s="31">
        <f>SUM(J78:J85)</f>
        <v>0</v>
      </c>
      <c r="K86" s="31">
        <f t="shared" si="2"/>
        <v>0</v>
      </c>
    </row>
    <row r="87" spans="2:12" ht="20.100000000000001" customHeight="1" x14ac:dyDescent="0.25">
      <c r="B87" s="27"/>
      <c r="C87" s="32"/>
      <c r="D87" s="33"/>
      <c r="E87" s="33"/>
      <c r="F87" s="33"/>
      <c r="G87" s="33"/>
      <c r="H87" s="33"/>
      <c r="I87" s="33"/>
      <c r="J87" s="33"/>
      <c r="K87" s="34"/>
    </row>
    <row r="88" spans="2:12" ht="20.100000000000001" customHeight="1" x14ac:dyDescent="0.25">
      <c r="B88" s="25" t="s">
        <v>152</v>
      </c>
      <c r="C88" s="25"/>
      <c r="D88" s="35">
        <f>+D75+D86</f>
        <v>14013299.989500001</v>
      </c>
      <c r="E88" s="35">
        <f t="shared" ref="E88:I88" si="3">+E75+E86</f>
        <v>45905111.729999997</v>
      </c>
      <c r="F88" s="35">
        <f t="shared" si="3"/>
        <v>91394136.960000008</v>
      </c>
      <c r="G88" s="35">
        <f t="shared" si="3"/>
        <v>142203001.73813</v>
      </c>
      <c r="H88" s="35">
        <f t="shared" si="3"/>
        <v>117576449.85000001</v>
      </c>
      <c r="I88" s="35">
        <f t="shared" si="3"/>
        <v>107716582.72</v>
      </c>
      <c r="J88" s="35">
        <f>+J75+J86</f>
        <v>139522755.38999999</v>
      </c>
      <c r="K88" s="35">
        <f>+K75+K86</f>
        <v>658331338.37763</v>
      </c>
    </row>
    <row r="89" spans="2:12" x14ac:dyDescent="0.25">
      <c r="B89" s="36"/>
      <c r="C89" s="36"/>
      <c r="D89" s="37"/>
      <c r="E89" s="37"/>
      <c r="F89" s="37"/>
      <c r="G89" s="37"/>
      <c r="H89" s="37"/>
      <c r="I89" s="37"/>
      <c r="J89" s="37"/>
      <c r="K89" s="37"/>
      <c r="L89" s="13"/>
    </row>
    <row r="90" spans="2:12" ht="5.25" customHeight="1" x14ac:dyDescent="0.25">
      <c r="B90" s="36"/>
      <c r="C90" s="36"/>
      <c r="D90" s="37"/>
      <c r="E90" s="37"/>
      <c r="F90" s="37"/>
      <c r="G90" s="37"/>
      <c r="H90" s="37"/>
      <c r="I90" s="37"/>
      <c r="J90" s="37"/>
      <c r="K90" s="37"/>
      <c r="L90" s="13"/>
    </row>
    <row r="91" spans="2:12" x14ac:dyDescent="0.25">
      <c r="B91" s="36"/>
      <c r="C91" s="36"/>
      <c r="D91" s="37"/>
      <c r="E91" s="37"/>
      <c r="F91" s="37"/>
      <c r="G91" s="37"/>
      <c r="H91" s="37"/>
      <c r="I91" s="37"/>
      <c r="J91" s="37"/>
      <c r="K91" s="37"/>
      <c r="L91" s="13"/>
    </row>
    <row r="92" spans="2:12" x14ac:dyDescent="0.25">
      <c r="B92" s="36"/>
      <c r="C92" s="36"/>
      <c r="D92" s="37"/>
      <c r="E92" s="38"/>
      <c r="F92" s="38"/>
      <c r="G92" s="38"/>
      <c r="H92" s="37"/>
      <c r="I92" s="38"/>
      <c r="J92" s="38"/>
      <c r="K92" s="38"/>
      <c r="L92" s="13"/>
    </row>
    <row r="93" spans="2:12" x14ac:dyDescent="0.25">
      <c r="D93"/>
      <c r="E93"/>
      <c r="F93"/>
      <c r="G93"/>
      <c r="H93"/>
      <c r="I93"/>
      <c r="J93"/>
      <c r="K93"/>
      <c r="L93"/>
    </row>
    <row r="94" spans="2:12" s="39" customFormat="1" ht="15.75" x14ac:dyDescent="0.25">
      <c r="C94" s="40" t="s">
        <v>153</v>
      </c>
      <c r="E94" s="41" t="s">
        <v>154</v>
      </c>
      <c r="F94" s="41"/>
      <c r="G94" s="41"/>
      <c r="H94" s="41"/>
      <c r="I94" s="42" t="s">
        <v>168</v>
      </c>
      <c r="J94" s="42"/>
      <c r="K94" s="42"/>
    </row>
    <row r="95" spans="2:12" s="39" customFormat="1" ht="18.75" customHeight="1" x14ac:dyDescent="0.3">
      <c r="C95" s="43" t="s">
        <v>155</v>
      </c>
      <c r="E95" s="44" t="s">
        <v>156</v>
      </c>
      <c r="F95" s="44"/>
      <c r="G95" s="44"/>
      <c r="H95" s="45"/>
      <c r="I95" s="46" t="s">
        <v>166</v>
      </c>
      <c r="J95" s="46"/>
      <c r="K95" s="46"/>
    </row>
    <row r="96" spans="2:12" s="39" customFormat="1" ht="17.25" x14ac:dyDescent="0.3">
      <c r="C96" s="47" t="s">
        <v>157</v>
      </c>
      <c r="F96" s="48" t="s">
        <v>158</v>
      </c>
      <c r="I96" s="45" t="s">
        <v>167</v>
      </c>
      <c r="K96" s="45"/>
    </row>
    <row r="97" spans="2:13" s="39" customFormat="1" ht="15.75" x14ac:dyDescent="0.25"/>
    <row r="98" spans="2:13" s="39" customFormat="1" ht="15.75" x14ac:dyDescent="0.25"/>
    <row r="99" spans="2:13" s="39" customFormat="1" ht="15.75" x14ac:dyDescent="0.25"/>
    <row r="100" spans="2:13" s="39" customFormat="1" ht="15.75" x14ac:dyDescent="0.25"/>
    <row r="101" spans="2:13" s="51" customFormat="1" ht="17.25" x14ac:dyDescent="0.3">
      <c r="B101" s="49" t="s">
        <v>159</v>
      </c>
      <c r="C101" s="45"/>
      <c r="D101" s="50"/>
      <c r="E101" s="50"/>
      <c r="F101" s="50"/>
      <c r="G101" s="50"/>
      <c r="H101" s="50"/>
      <c r="I101" s="50"/>
      <c r="J101" s="50"/>
      <c r="K101" s="50"/>
      <c r="M101" s="39"/>
    </row>
    <row r="102" spans="2:13" s="51" customFormat="1" ht="17.25" x14ac:dyDescent="0.3">
      <c r="B102" s="52" t="s">
        <v>160</v>
      </c>
      <c r="C102" s="45"/>
      <c r="D102" s="45"/>
      <c r="E102" s="45"/>
      <c r="F102" s="45"/>
      <c r="G102" s="45"/>
      <c r="H102" s="45"/>
      <c r="I102" s="45"/>
      <c r="J102" s="45"/>
      <c r="K102" s="45"/>
      <c r="M102" s="39"/>
    </row>
    <row r="103" spans="2:13" s="51" customFormat="1" ht="17.25" x14ac:dyDescent="0.3">
      <c r="B103" s="52" t="s">
        <v>161</v>
      </c>
      <c r="C103" s="45"/>
      <c r="D103" s="45"/>
      <c r="E103" s="45"/>
      <c r="F103" s="45"/>
      <c r="G103" s="45"/>
      <c r="H103" s="45"/>
      <c r="I103" s="45"/>
      <c r="J103" s="45"/>
      <c r="K103" s="45"/>
      <c r="M103" s="39"/>
    </row>
    <row r="104" spans="2:13" s="51" customFormat="1" ht="17.25" x14ac:dyDescent="0.3">
      <c r="B104" s="52" t="s">
        <v>162</v>
      </c>
      <c r="C104" s="45"/>
      <c r="D104" s="45"/>
      <c r="E104" s="45"/>
      <c r="F104" s="45"/>
      <c r="G104" s="45"/>
      <c r="H104" s="45"/>
      <c r="I104" s="45"/>
      <c r="J104" s="45"/>
      <c r="K104" s="45"/>
      <c r="M104" s="39"/>
    </row>
    <row r="105" spans="2:13" s="51" customFormat="1" ht="17.25" x14ac:dyDescent="0.3">
      <c r="B105" s="52" t="s">
        <v>163</v>
      </c>
      <c r="C105" s="45"/>
      <c r="D105" s="45"/>
      <c r="E105" s="45"/>
      <c r="F105" s="45"/>
      <c r="G105" s="45"/>
      <c r="H105" s="45"/>
      <c r="I105" s="45"/>
      <c r="J105" s="45"/>
      <c r="K105" s="45"/>
      <c r="M105" s="39"/>
    </row>
    <row r="106" spans="2:13" s="51" customFormat="1" ht="17.25" x14ac:dyDescent="0.3">
      <c r="B106" s="52" t="s">
        <v>164</v>
      </c>
      <c r="C106" s="45"/>
      <c r="D106" s="45"/>
      <c r="E106" s="45"/>
      <c r="F106" s="45"/>
      <c r="G106" s="45"/>
      <c r="H106" s="45"/>
      <c r="I106" s="45"/>
      <c r="J106" s="45"/>
      <c r="K106" s="45"/>
      <c r="M106" s="39"/>
    </row>
    <row r="107" spans="2:13" s="39" customFormat="1" ht="17.25" customHeight="1" x14ac:dyDescent="0.3">
      <c r="B107" s="53" t="s">
        <v>165</v>
      </c>
      <c r="C107" s="53"/>
      <c r="D107" s="53"/>
      <c r="E107" s="53"/>
      <c r="F107" s="53"/>
      <c r="G107" s="53"/>
      <c r="H107" s="53"/>
      <c r="I107" s="53"/>
      <c r="J107" s="54"/>
      <c r="K107" s="55"/>
      <c r="L107" s="51"/>
    </row>
    <row r="108" spans="2:13" s="39" customFormat="1" ht="45" customHeight="1" x14ac:dyDescent="0.3">
      <c r="B108" s="53"/>
      <c r="C108" s="53"/>
      <c r="D108" s="53"/>
      <c r="E108" s="53"/>
      <c r="F108" s="53"/>
      <c r="G108" s="53"/>
      <c r="H108" s="53"/>
      <c r="I108" s="53"/>
      <c r="J108" s="54"/>
      <c r="K108" s="55"/>
      <c r="L108" s="51"/>
    </row>
    <row r="109" spans="2:13" ht="18.75" x14ac:dyDescent="0.3">
      <c r="B109" s="56"/>
      <c r="C109" s="56"/>
      <c r="D109" s="57"/>
      <c r="E109" s="57"/>
      <c r="F109" s="57"/>
      <c r="G109" s="57"/>
      <c r="H109" s="58"/>
      <c r="I109" s="58"/>
      <c r="J109" s="58"/>
      <c r="K109" s="58"/>
    </row>
    <row r="110" spans="2:13" ht="18.75" x14ac:dyDescent="0.3">
      <c r="B110" s="56"/>
      <c r="C110" s="56"/>
      <c r="D110" s="57"/>
      <c r="E110" s="57"/>
      <c r="F110" s="57"/>
      <c r="G110" s="57"/>
      <c r="H110" s="58"/>
      <c r="I110" s="58"/>
      <c r="J110" s="58"/>
      <c r="K110" s="58"/>
    </row>
  </sheetData>
  <mergeCells count="14">
    <mergeCell ref="B107:I108"/>
    <mergeCell ref="B7:K7"/>
    <mergeCell ref="B75:C75"/>
    <mergeCell ref="B86:C86"/>
    <mergeCell ref="B88:C88"/>
    <mergeCell ref="I94:K94"/>
    <mergeCell ref="E95:G95"/>
    <mergeCell ref="I95:K95"/>
    <mergeCell ref="B1:K1"/>
    <mergeCell ref="B2:K2"/>
    <mergeCell ref="B3:K3"/>
    <mergeCell ref="B4:K4"/>
    <mergeCell ref="B5:K5"/>
    <mergeCell ref="B6:K6"/>
  </mergeCells>
  <pageMargins left="0.70866141732283472" right="0.70866141732283472" top="0.74803149606299213" bottom="0.74803149606299213" header="0.31496062992125984" footer="0.31496062992125984"/>
  <pageSetup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</vt:lpstr>
      <vt:lpstr>'Portal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Díaz Herrera</dc:creator>
  <cp:lastModifiedBy>Daniel Díaz Herrera</cp:lastModifiedBy>
  <dcterms:created xsi:type="dcterms:W3CDTF">2021-10-08T16:12:12Z</dcterms:created>
  <dcterms:modified xsi:type="dcterms:W3CDTF">2021-10-08T16:21:16Z</dcterms:modified>
</cp:coreProperties>
</file>