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92.168.1.7\Contabilidad\Documentos de Contabilidad - INAFOCAM\DOCUMENTOS - CONTABILIDAD\Portal Institucional Inafocam\Portal Institucional 2022\Febrero 2022\"/>
    </mc:Choice>
  </mc:AlternateContent>
  <xr:revisionPtr revIDLastSave="0" documentId="13_ncr:1_{93E53418-A378-4DB7-BD1A-5F1F380622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tal SIGEF" sheetId="26" r:id="rId1"/>
    <sheet name="Ejecución SIGEF" sheetId="25" r:id="rId2"/>
  </sheets>
  <definedNames>
    <definedName name="_xlnm._FilterDatabase" localSheetId="1" hidden="1">'Ejecución SIGEF'!$B$9:$H$94</definedName>
    <definedName name="_xlnm.Print_Titles" localSheetId="1">'Ejecución SIGEF'!$1:$9</definedName>
    <definedName name="_xlnm.Print_Titles" localSheetId="0">'Portal SIGEF'!$3:$10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26" l="1"/>
  <c r="F75" i="26"/>
  <c r="F73" i="26"/>
  <c r="F71" i="26"/>
  <c r="F70" i="26"/>
  <c r="F66" i="26"/>
  <c r="F67" i="26"/>
  <c r="F68" i="26"/>
  <c r="F65" i="26"/>
  <c r="F62" i="26"/>
  <c r="F63" i="26"/>
  <c r="F48" i="26"/>
  <c r="F49" i="26"/>
  <c r="F50" i="26"/>
  <c r="F51" i="26"/>
  <c r="F52" i="26"/>
  <c r="F53" i="26"/>
  <c r="F47" i="26"/>
  <c r="F40" i="26"/>
  <c r="F41" i="26"/>
  <c r="F42" i="26"/>
  <c r="F43" i="26"/>
  <c r="F44" i="26"/>
  <c r="F45" i="26"/>
  <c r="F36" i="26"/>
  <c r="F16" i="26"/>
  <c r="E39" i="26"/>
  <c r="E94" i="25"/>
  <c r="F94" i="25"/>
  <c r="D94" i="25"/>
  <c r="F85" i="25"/>
  <c r="F12" i="25"/>
  <c r="F13" i="25"/>
  <c r="F14" i="25"/>
  <c r="F15" i="25"/>
  <c r="F16" i="25"/>
  <c r="F17" i="25"/>
  <c r="F18" i="25"/>
  <c r="F19" i="25"/>
  <c r="F20" i="25"/>
  <c r="F21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3" i="25"/>
  <c r="F84" i="25"/>
  <c r="F86" i="25"/>
  <c r="F87" i="25"/>
  <c r="F88" i="25"/>
  <c r="F89" i="25"/>
  <c r="F90" i="25"/>
  <c r="F91" i="25"/>
  <c r="F92" i="25"/>
  <c r="F93" i="25"/>
  <c r="F11" i="25"/>
  <c r="D86" i="26"/>
  <c r="D61" i="26"/>
  <c r="F61" i="26" s="1"/>
  <c r="D60" i="26"/>
  <c r="F60" i="26" s="1"/>
  <c r="D59" i="26"/>
  <c r="D58" i="26"/>
  <c r="F58" i="26" s="1"/>
  <c r="D57" i="26"/>
  <c r="F57" i="26" s="1"/>
  <c r="D56" i="26"/>
  <c r="F56" i="26" s="1"/>
  <c r="D55" i="26"/>
  <c r="F55" i="26" s="1"/>
  <c r="D39" i="26"/>
  <c r="F39" i="26" s="1"/>
  <c r="D37" i="26"/>
  <c r="D35" i="26"/>
  <c r="D34" i="26"/>
  <c r="D33" i="26"/>
  <c r="D32" i="26"/>
  <c r="D31" i="26"/>
  <c r="D30" i="26"/>
  <c r="D29" i="26"/>
  <c r="D27" i="26"/>
  <c r="D26" i="26"/>
  <c r="D25" i="26"/>
  <c r="D24" i="26"/>
  <c r="D23" i="26"/>
  <c r="D22" i="26"/>
  <c r="D21" i="26"/>
  <c r="D20" i="26"/>
  <c r="D19" i="26"/>
  <c r="D17" i="26"/>
  <c r="D15" i="26"/>
  <c r="D14" i="26"/>
  <c r="D13" i="26"/>
  <c r="E56" i="26"/>
  <c r="E57" i="26"/>
  <c r="E58" i="26"/>
  <c r="E59" i="26"/>
  <c r="F59" i="26" s="1"/>
  <c r="E60" i="26"/>
  <c r="E61" i="26"/>
  <c r="E55" i="26"/>
  <c r="F13" i="26" l="1"/>
  <c r="D76" i="26"/>
  <c r="D88" i="26" s="1"/>
  <c r="E13" i="26"/>
  <c r="E14" i="26" l="1"/>
  <c r="F14" i="26" s="1"/>
  <c r="E37" i="26"/>
  <c r="F37" i="26" s="1"/>
  <c r="E35" i="26"/>
  <c r="F35" i="26" s="1"/>
  <c r="E34" i="26"/>
  <c r="F34" i="26" s="1"/>
  <c r="E33" i="26"/>
  <c r="F33" i="26" s="1"/>
  <c r="E32" i="26"/>
  <c r="F32" i="26" s="1"/>
  <c r="E31" i="26"/>
  <c r="F31" i="26" s="1"/>
  <c r="E30" i="26"/>
  <c r="F30" i="26" s="1"/>
  <c r="E29" i="26"/>
  <c r="F29" i="26" s="1"/>
  <c r="E25" i="26"/>
  <c r="F25" i="26" s="1"/>
  <c r="E27" i="26"/>
  <c r="F27" i="26" s="1"/>
  <c r="E26" i="26"/>
  <c r="F26" i="26" s="1"/>
  <c r="E24" i="26"/>
  <c r="F24" i="26" s="1"/>
  <c r="E23" i="26"/>
  <c r="F23" i="26" s="1"/>
  <c r="E22" i="26"/>
  <c r="F22" i="26" s="1"/>
  <c r="E21" i="26"/>
  <c r="F21" i="26" s="1"/>
  <c r="E20" i="26"/>
  <c r="F20" i="26" s="1"/>
  <c r="E19" i="26"/>
  <c r="F19" i="26" s="1"/>
  <c r="E17" i="26"/>
  <c r="F17" i="26" s="1"/>
  <c r="E15" i="26"/>
  <c r="F15" i="26" s="1"/>
  <c r="F79" i="26" l="1"/>
  <c r="F80" i="26"/>
  <c r="F81" i="26"/>
  <c r="F82" i="26"/>
  <c r="F83" i="26"/>
  <c r="F84" i="26"/>
  <c r="F85" i="26"/>
  <c r="F78" i="26"/>
  <c r="F77" i="26"/>
  <c r="F86" i="26" l="1"/>
  <c r="E76" i="26"/>
  <c r="E86" i="26"/>
  <c r="E88" i="26" l="1"/>
  <c r="F76" i="26" l="1"/>
  <c r="F88" i="26" s="1"/>
</calcChain>
</file>

<file path=xl/sharedStrings.xml><?xml version="1.0" encoding="utf-8"?>
<sst xmlns="http://schemas.openxmlformats.org/spreadsheetml/2006/main" count="330" uniqueCount="313">
  <si>
    <t>Total Gastos</t>
  </si>
  <si>
    <t>TOTAL APLICACIONES FINANCIERAS</t>
  </si>
  <si>
    <t>TOTAL GASTOS Y APLICACIONES FINANCIERAS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</si>
  <si>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</si>
  <si>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</si>
  <si>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</si>
  <si>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</si>
  <si>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</si>
  <si>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</si>
  <si>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</si>
  <si>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</si>
  <si>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</si>
  <si>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</si>
  <si>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</si>
  <si>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</si>
  <si>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Cuenta No.</t>
  </si>
  <si>
    <t>Detalle de Cuenta</t>
  </si>
  <si>
    <t>GASTOS</t>
  </si>
  <si>
    <t>2.2.8</t>
  </si>
  <si>
    <t>2.2.9</t>
  </si>
  <si>
    <t>REMUNERACIONES Y CONTRIBUCIONES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</si>
  <si>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</si>
  <si>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</si>
  <si>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</si>
  <si>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</si>
  <si>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</si>
  <si>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CONTRATACIÓN DE SERVICIOS</t>
  </si>
  <si>
    <t>2.6.6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</si>
  <si>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</si>
  <si>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</si>
  <si>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</si>
  <si>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</si>
  <si>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</si>
  <si>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</si>
  <si>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</si>
  <si>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</si>
  <si>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</si>
  <si>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2.4.1</t>
  </si>
  <si>
    <t>2.4.2</t>
  </si>
  <si>
    <t>2.4.3</t>
  </si>
  <si>
    <t>2.4.4</t>
  </si>
  <si>
    <t>2.4.5</t>
  </si>
  <si>
    <t>2.4.7</t>
  </si>
  <si>
    <t>2.4.9</t>
  </si>
  <si>
    <t>2.5.1</t>
  </si>
  <si>
    <t>2.5.2</t>
  </si>
  <si>
    <t>2.5.3</t>
  </si>
  <si>
    <t>2.5.4</t>
  </si>
  <si>
    <t>2.5.5</t>
  </si>
  <si>
    <t>2.5.6</t>
  </si>
  <si>
    <t>2.5.9</t>
  </si>
  <si>
    <t>2.6.1</t>
  </si>
  <si>
    <t>2.6.2</t>
  </si>
  <si>
    <t>2.6.3</t>
  </si>
  <si>
    <t>2.6.4</t>
  </si>
  <si>
    <t>2.6.5</t>
  </si>
  <si>
    <t>2.6.7</t>
  </si>
  <si>
    <t>2.6.8</t>
  </si>
  <si>
    <t>2.6.9</t>
  </si>
  <si>
    <t>2.7.1</t>
  </si>
  <si>
    <t>2.7.2</t>
  </si>
  <si>
    <t>2.7.3</t>
  </si>
  <si>
    <t>2.7.4</t>
  </si>
  <si>
    <t>2.8.1</t>
  </si>
  <si>
    <t>2.8.2</t>
  </si>
  <si>
    <t>2.9.1</t>
  </si>
  <si>
    <t>2.9.2</t>
  </si>
  <si>
    <t>2.9.4</t>
  </si>
  <si>
    <t>SERVICIOS BÁSICOS</t>
  </si>
  <si>
    <t xml:space="preserve"> PUBLICIDAD, IMPRESIÓN Y ENCUADERNACIÓN</t>
  </si>
  <si>
    <t xml:space="preserve"> VIÁTICOS</t>
  </si>
  <si>
    <t>TRANSPORTE Y ALMACENAJE</t>
  </si>
  <si>
    <t xml:space="preserve"> ALQUILERES Y RENTAS</t>
  </si>
  <si>
    <t xml:space="preserve"> SEGUROS</t>
  </si>
  <si>
    <t>SERVICIOS DE CONSERVACIÓN, REPARACIONES MENORES E INSTALACIONES TEMPORALES</t>
  </si>
  <si>
    <t>OTROS SERVICIOS NO INCLUIDOS EN CONCEPTOS ANTERIORES</t>
  </si>
  <si>
    <t>OTRAS CONTRATACIONES DE SERVICIOS</t>
  </si>
  <si>
    <t>MATERIALES Y SUMINISTROS</t>
  </si>
  <si>
    <t>ALIMENTOS Y PRODUCTOS AGROFORESTALES</t>
  </si>
  <si>
    <t>TEXTILES Y VESTUARIOS</t>
  </si>
  <si>
    <t>PRODUCTOS DE PAPEL, CARTÓN E IMPRESOS</t>
  </si>
  <si>
    <t xml:space="preserve"> PRODUCTOS FARMACÉUTICOS</t>
  </si>
  <si>
    <t>PRODUCTOS DE CUERO, CAUCHO Y PLÁSTICO</t>
  </si>
  <si>
    <t xml:space="preserve"> PRODUCTOS DE MINERALES, METÁLICOS Y NO METÁLICOS</t>
  </si>
  <si>
    <t xml:space="preserve"> COMBUSTIBLES, LUBRICANTES, PRODUCTOS QUÍMICOS Y CONEXOS</t>
  </si>
  <si>
    <t>GASTOS QUE SE ASIGNARÁN DURANTE EL EJERCICIO (ART. 32 Y 33 LEY 423-06)</t>
  </si>
  <si>
    <t>PRODUCTOS Y ÚTILES VARIOS</t>
  </si>
  <si>
    <t>TRANSFERENCIAS CORRIENTES</t>
  </si>
  <si>
    <t>TRANSFERENCIAS CORRIENTES AL SECTOR PRIVADO</t>
  </si>
  <si>
    <t>TRANSFERENCIAS CORRIENTES AL  GOBIERNO GENERAL NACIONAL</t>
  </si>
  <si>
    <t>TRANSFERENCIAS CORRIENTES A GOBIERNOS GENERALES LOCALES</t>
  </si>
  <si>
    <t>TRANSFERENCIAS CORRIENTES A EMPRESAS PÚBLICAS NO FINANCIERAS</t>
  </si>
  <si>
    <t>TRANSFERENCIAS CORRIENTES A INSTITUCIONES PÚBLICAS FINANCIERAS</t>
  </si>
  <si>
    <t>TRANSFERENCIAS CORRIENTES AL SECTOR EXTERNO</t>
  </si>
  <si>
    <t>TRANSFERENCIAS CORRIENTES A OTRAS INSTITUCIONES PÚBLICAS</t>
  </si>
  <si>
    <t>TRANSFERENCIAS DE CAPITAL</t>
  </si>
  <si>
    <t>TRANSFERENCIAS DE CAPITAL AL SECTOR PRIVADO</t>
  </si>
  <si>
    <t xml:space="preserve"> TRANSFERENCIAS DE CAPITAL AL GOBIERNO GENERAL  NACIONAL</t>
  </si>
  <si>
    <t xml:space="preserve"> 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</si>
  <si>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</si>
  <si>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</si>
  <si>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 OTRAS INSTITUCIONES PÚBLICAS</t>
  </si>
  <si>
    <t>TRANSFERENCIAS DE CAPITAL AL SECTOR EXTERNO</t>
  </si>
  <si>
    <t>BIENES MUEBLES, INMUEBLES E INTANGIBLES</t>
  </si>
  <si>
    <t>MOBILIARIO Y EQUIPO</t>
  </si>
  <si>
    <t xml:space="preserve"> MOBILIARIO Y EQUIPO EDUCACIONAL Y RECREATIVO</t>
  </si>
  <si>
    <t xml:space="preserve"> EQUIPO E INSTRUMENTAL, CIENTÍFICO Y LABORATORIO</t>
  </si>
  <si>
    <t>VEHÍCULOS Y EQUIPO DE TRANSPORTE, TRACCIÓN Y ELEVACIÓN</t>
  </si>
  <si>
    <t xml:space="preserve"> MAQUINARIA, OTROS EQUIPOS Y HERRAMIENTAS</t>
  </si>
  <si>
    <t>EQUIPOS DE DEFENSA Y SEGURIDAD</t>
  </si>
  <si>
    <t>ACTIVOS BIÓLOGICOS CULTIVABLES</t>
  </si>
  <si>
    <t>BIENES INTANGIBLES</t>
  </si>
  <si>
    <t>EDIFICIOS, ESTRUCTURAS, TIERRAS, TERRENOS Y OBJETOS DE VALOR</t>
  </si>
  <si>
    <t>OBRAS</t>
  </si>
  <si>
    <t>OBRAS EN EDIFICACIONES</t>
  </si>
  <si>
    <t>CONSTRUCCIONES EN BIENES CONCESIONADOS</t>
  </si>
  <si>
    <t>GASTOS QUE SE ASIGNARÁN DURANTE EL EJERCICIO PARA INVERSIÓN (ART. 32 Y 33 LEY 423-06)</t>
  </si>
  <si>
    <t>INFRAESTRUCTURA</t>
  </si>
  <si>
    <t>ADQUISICION DE ACTIVOS FINANCIEROS CON FINES DE POLÍTICA</t>
  </si>
  <si>
    <t>GASTOS FINANCIEROS</t>
  </si>
  <si>
    <t>APLICACIONES FINANCIERAS</t>
  </si>
  <si>
    <t>4.1.1</t>
  </si>
  <si>
    <t>4.1.2</t>
  </si>
  <si>
    <t>4.1.7</t>
  </si>
  <si>
    <t>4.2.1</t>
  </si>
  <si>
    <t>4.2.2</t>
  </si>
  <si>
    <t>INCREMENTO DE ACTIVOS FINANCIEROS</t>
  </si>
  <si>
    <t>INCREMENTO DE ACTIVOS FINANCIEROS CORRIENTES</t>
  </si>
  <si>
    <t>INCREMENTO DE ACTIVOS FINANCIEROS NO CORRIENTES</t>
  </si>
  <si>
    <t>DISMINUCIÓN DE PASIVOS</t>
  </si>
  <si>
    <t>DISMINUCIÓN DE PASIVOS CORRIENTES</t>
  </si>
  <si>
    <t>DISMINUCIÓN DE PASIVOS NO CORRIENTES</t>
  </si>
  <si>
    <t>CONCESIÓN DE PRESTAMOS</t>
  </si>
  <si>
    <t>ADQUISICIÓN DE TÍTULOS VALORES REPRESENTATIVOS DE DEUDA</t>
  </si>
  <si>
    <t>INTERESES DE LA DEUDA PÚBLICA INTERNA</t>
  </si>
  <si>
    <t>DISMINUCIÓN DE FONDOS DE TERCEROS</t>
  </si>
  <si>
    <t>DISMINUCIÓN DEPÓSITOS FONDOS DE TERCEROS</t>
  </si>
  <si>
    <t>REPÚBLICA DOMINICANA</t>
  </si>
  <si>
    <t>MINISTERIO DE EDUCACIÓN</t>
  </si>
  <si>
    <t>Instituto nacional de capacitación y formación del magisterio</t>
  </si>
  <si>
    <t>RNC 430017027</t>
  </si>
  <si>
    <t>Valores en RD$</t>
  </si>
  <si>
    <t>INTERESES DE LA DEUDA PUBLICA EXTERNA</t>
  </si>
  <si>
    <t>COMISIONES Y OTROS GASTOS BANCARIOS DE LA DEUDA PÚBLICA</t>
  </si>
  <si>
    <t>Enero</t>
  </si>
  <si>
    <t xml:space="preserve">Ejecución de Gastos y Aplicaciones Financieras </t>
  </si>
  <si>
    <t>2.1.1.1.01</t>
  </si>
  <si>
    <t>2.1.2.2.05</t>
  </si>
  <si>
    <t>Compensación servicios de seguridad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</si>
  <si>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</si>
  <si>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</si>
  <si>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</si>
  <si>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</si>
  <si>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</si>
  <si>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</si>
  <si>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2.1.5.4.01</t>
  </si>
  <si>
    <t>Contribuciones al plan de retiro complementario</t>
  </si>
  <si>
    <t>2.2.1.7.01</t>
  </si>
  <si>
    <t>Agua</t>
  </si>
  <si>
    <t>2.2.1.8.01</t>
  </si>
  <si>
    <t>Recolección de residuos sólidos</t>
  </si>
  <si>
    <t>2.2.2.2.01</t>
  </si>
  <si>
    <t>Impresión y encuadernación</t>
  </si>
  <si>
    <t>2.2.3.1.01</t>
  </si>
  <si>
    <t>Viáticos dentro del pais</t>
  </si>
  <si>
    <t>2.2.4.4.01</t>
  </si>
  <si>
    <t>Peaje</t>
  </si>
  <si>
    <t>2.2.6.3.01</t>
  </si>
  <si>
    <t>Seguros de personas</t>
  </si>
  <si>
    <t>2.2.7.2.06</t>
  </si>
  <si>
    <t>Mantenimiento y reparación de equipos de transporte, tracción y elevación</t>
  </si>
  <si>
    <t>2.2.8.7.02</t>
  </si>
  <si>
    <t>Servicios jurídicos</t>
  </si>
  <si>
    <t>2.2.8.7.06</t>
  </si>
  <si>
    <t>Otros servicios técnicos profesionales</t>
  </si>
  <si>
    <t>2.2.9.2.01</t>
  </si>
  <si>
    <t>Servicios de Alimentación</t>
  </si>
  <si>
    <t>2.3.1.1.01</t>
  </si>
  <si>
    <t>Alimentos y bebidas para personas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</si>
  <si>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</si>
  <si>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</si>
  <si>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</si>
  <si>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</si>
  <si>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</si>
  <si>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</si>
  <si>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2.3.4.1.01</t>
  </si>
  <si>
    <t>Productos medicinales para uso humano</t>
  </si>
  <si>
    <t>2.3.5.4.01</t>
  </si>
  <si>
    <t>Artículos de caucho</t>
  </si>
  <si>
    <t>2.3.5.5.01</t>
  </si>
  <si>
    <t>Artículos de plástico</t>
  </si>
  <si>
    <t>2.3.7.2.03</t>
  </si>
  <si>
    <t>Productos químicos de uso personal</t>
  </si>
  <si>
    <t>2.3.9.1.01</t>
  </si>
  <si>
    <t>Material para limpieza</t>
  </si>
  <si>
    <t>2.3.9.2.01</t>
  </si>
  <si>
    <t>Utiles de escritorio, oficina informática y de enseñanza</t>
  </si>
  <si>
    <t>2.3.9.3.01</t>
  </si>
  <si>
    <t>Utiles menores médico quirurgicos</t>
  </si>
  <si>
    <t>2.3.9.9.01</t>
  </si>
  <si>
    <t>Productos y Utiles Varios n.i.p</t>
  </si>
  <si>
    <t>2.4.1.2.01</t>
  </si>
  <si>
    <t>Ayudas y donaciones programadas a hogares y personas</t>
  </si>
  <si>
    <t>2.4.1.4.01</t>
  </si>
  <si>
    <t>Becas nacionales</t>
  </si>
  <si>
    <t>Totales</t>
  </si>
  <si>
    <t>Balance</t>
  </si>
  <si>
    <t>2.2.1.3.01</t>
  </si>
  <si>
    <t>Teléfono local</t>
  </si>
  <si>
    <t>2.2.1.5.01</t>
  </si>
  <si>
    <t>Servicio de internet y televisión por cable</t>
  </si>
  <si>
    <t>2.2.8.6.01</t>
  </si>
  <si>
    <t>Eventos generales</t>
  </si>
  <si>
    <t>2.2.8.7.03</t>
  </si>
  <si>
    <t>Servicios de contabilidad y auditoria</t>
  </si>
  <si>
    <t>2.3.3.4.01</t>
  </si>
  <si>
    <t>Libros, revistas y periódicos</t>
  </si>
  <si>
    <t>Total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</si>
  <si>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</si>
  <si>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</si>
  <si>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</si>
  <si>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 xml:space="preserve">4. Fecha de imputación: último día del mes analizado. </t>
  </si>
  <si>
    <t xml:space="preserve">5. Fecha de registro: el día 10 del mes siguiente al mes analizado. </t>
  </si>
  <si>
    <t>2.3.5.3.01</t>
  </si>
  <si>
    <t>Llantas y neumáticos</t>
  </si>
  <si>
    <t>2.2.7.2.02</t>
  </si>
  <si>
    <t>Mantenimiento y reparación de equipo para computación</t>
  </si>
  <si>
    <t>2.2.2.1.01</t>
  </si>
  <si>
    <t>Publicidad y propaganda</t>
  </si>
  <si>
    <t>2.2.8.5.03</t>
  </si>
  <si>
    <t>Limpieza e higiene</t>
  </si>
  <si>
    <t>2.2.8.7.05</t>
  </si>
  <si>
    <t>Servicios de informática y sistemas computarizados</t>
  </si>
  <si>
    <t>2.3.1.4.01</t>
  </si>
  <si>
    <t>Madera, corcho y sus manufacturas</t>
  </si>
  <si>
    <t>2.3.6.1.01</t>
  </si>
  <si>
    <t>Productos de cemento</t>
  </si>
  <si>
    <t>2.3.6.3.06</t>
  </si>
  <si>
    <t>2.3.7.1.04</t>
  </si>
  <si>
    <t>Accesorios de metal</t>
  </si>
  <si>
    <t>Gas GLP</t>
  </si>
  <si>
    <t>2.3.7.2.06</t>
  </si>
  <si>
    <t>Pinturas, lacas, barnices, diluyentes y absorbentes para pinturas</t>
  </si>
  <si>
    <t>2.3.9.6.01</t>
  </si>
  <si>
    <t>Productos eléctricos y afines</t>
  </si>
  <si>
    <t>2.2.8.5.02</t>
  </si>
  <si>
    <t>Lavanderia</t>
  </si>
  <si>
    <t>2.3.1.3.03</t>
  </si>
  <si>
    <t>Productos forestales</t>
  </si>
  <si>
    <t>2.3.6.2.01</t>
  </si>
  <si>
    <t>Productos de vidrio</t>
  </si>
  <si>
    <t>2.1.1.5.03</t>
  </si>
  <si>
    <t>Prestacion laboral por desvinculacion</t>
  </si>
  <si>
    <t>2.1.1.5.04</t>
  </si>
  <si>
    <t>Proporcion de vacaciones no disfrutadas</t>
  </si>
  <si>
    <t>2.2.7.2.04</t>
  </si>
  <si>
    <t>Mantenimiento y reparación de equipos sanitarios y de laboratorio</t>
  </si>
  <si>
    <t>2.3.2.2.01</t>
  </si>
  <si>
    <t>Acabados textiles</t>
  </si>
  <si>
    <t>2.3.6.3.03</t>
  </si>
  <si>
    <t>Estructuras metalicas acabadas</t>
  </si>
  <si>
    <t>2.3.7.1.01</t>
  </si>
  <si>
    <t>Gasolina</t>
  </si>
  <si>
    <t>Instituto Nacional de Capacitación y Formación del Magisterio</t>
  </si>
  <si>
    <t>2.1.2.2.06</t>
  </si>
  <si>
    <t>2.2.3.2.01</t>
  </si>
  <si>
    <t>2.2.6.1.01</t>
  </si>
  <si>
    <t>Seguro de bienes inmuebles e infraestrutura</t>
  </si>
  <si>
    <t>2.2.8.5.01</t>
  </si>
  <si>
    <t>Fumigación</t>
  </si>
  <si>
    <t>Viáticos fuera del pais</t>
  </si>
  <si>
    <t>Incentivo por Rendimiento Individual</t>
  </si>
  <si>
    <t>2.2.5.9.01</t>
  </si>
  <si>
    <t>Licencias Informaticas</t>
  </si>
  <si>
    <t>2.3.6.3.04</t>
  </si>
  <si>
    <t>Herramientas menores</t>
  </si>
  <si>
    <t>2.3.7.2.05</t>
  </si>
  <si>
    <t>Insecticidas, fumigantes y otros</t>
  </si>
  <si>
    <t>2.2.6.2.01</t>
  </si>
  <si>
    <t>Seguro de bienes muebles</t>
  </si>
  <si>
    <t>2.2.8.7.04</t>
  </si>
  <si>
    <t>Servicios de capacitación</t>
  </si>
  <si>
    <t>2.3.2.3.01</t>
  </si>
  <si>
    <t>Prendas de vestir</t>
  </si>
  <si>
    <t>2.3.7.1.02</t>
  </si>
  <si>
    <t>Gasoil</t>
  </si>
  <si>
    <t>2.3.7.2.99</t>
  </si>
  <si>
    <t>Otros productos químicos y conexos</t>
  </si>
  <si>
    <t xml:space="preserve">Productos métalicos </t>
  </si>
  <si>
    <t>Compensación por cumplimiento de indicadores del MAP</t>
  </si>
  <si>
    <t>2.1.2.2.10</t>
  </si>
  <si>
    <t>2.2.7.2.01</t>
  </si>
  <si>
    <t>Mantenimiento y reparación de mobiliarios y equipos de oficina</t>
  </si>
  <si>
    <t>Sueldos empleados fijos</t>
  </si>
  <si>
    <t>2.1.1.2.08</t>
  </si>
  <si>
    <t>Empleados temporales</t>
  </si>
  <si>
    <t>2.6.1.1.01</t>
  </si>
  <si>
    <t>Muebles de oficina y estantería</t>
  </si>
  <si>
    <t>2.6.1.3.01</t>
  </si>
  <si>
    <t>Equipos de tecnología de la información y comunicación</t>
  </si>
  <si>
    <t>Equipo computacional</t>
  </si>
  <si>
    <t>2.6.2.3.01</t>
  </si>
  <si>
    <t>Camara fotograficas y de video</t>
  </si>
  <si>
    <t>2.6.5.4.01</t>
  </si>
  <si>
    <t>Sistemas y equipos de climatización</t>
  </si>
  <si>
    <t>2.6.6.2.01</t>
  </si>
  <si>
    <t>Equipos de seguridad</t>
  </si>
  <si>
    <t>2.6.8.3.01</t>
  </si>
  <si>
    <t>Programas de informática</t>
  </si>
  <si>
    <t>Febrero</t>
  </si>
  <si>
    <t>2.4.1.4.02</t>
  </si>
  <si>
    <t>Becas extranjeras</t>
  </si>
  <si>
    <t>Del 01 de Enero al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</si>
</sst>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theme="1"/>
      <name val="Baskerville Old Face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Edwardian Script ITC"/>
      <family val="4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1" applyFont="1"/>
    <xf numFmtId="0" fontId="0" fillId="0" borderId="0" xfId="0" applyAlignment="1"/>
    <xf numFmtId="164" fontId="0" fillId="0" borderId="0" xfId="1" applyFont="1" applyFill="1"/>
    <xf numFmtId="0" fontId="0" fillId="0" borderId="0" xfId="0" applyFill="1"/>
    <xf numFmtId="0" fontId="0" fillId="0" borderId="0" xfId="0" applyFont="1" applyFill="1" applyAlignment="1">
      <alignment horizontal="left"/>
    </xf>
    <xf numFmtId="164" fontId="4" fillId="0" borderId="0" xfId="1" applyFont="1"/>
    <xf numFmtId="0" fontId="0" fillId="0" borderId="0" xfId="0" applyFont="1"/>
    <xf numFmtId="0" fontId="0" fillId="0" borderId="0" xfId="0" applyFont="1" applyFill="1"/>
    <xf numFmtId="4" fontId="4" fillId="0" borderId="0" xfId="1" applyNumberFormat="1" applyFont="1"/>
    <xf numFmtId="164" fontId="4" fillId="0" borderId="0" xfId="1" applyFont="1" applyAlignment="1"/>
    <xf numFmtId="164" fontId="0" fillId="0" borderId="0" xfId="1" applyFont="1" applyAlignment="1"/>
    <xf numFmtId="164" fontId="5" fillId="0" borderId="0" xfId="1" applyFont="1" applyFill="1"/>
    <xf numFmtId="0" fontId="5" fillId="0" borderId="0" xfId="0" applyFont="1" applyFill="1"/>
    <xf numFmtId="164" fontId="10" fillId="0" borderId="0" xfId="1" applyFont="1" applyFill="1"/>
    <xf numFmtId="0" fontId="10" fillId="0" borderId="0" xfId="0" applyFont="1" applyFill="1"/>
    <xf numFmtId="164" fontId="10" fillId="0" borderId="0" xfId="0" applyNumberFormat="1" applyFont="1" applyFill="1"/>
    <xf numFmtId="164" fontId="11" fillId="0" borderId="0" xfId="1" applyFont="1" applyFill="1"/>
    <xf numFmtId="164" fontId="12" fillId="0" borderId="0" xfId="1" applyFont="1"/>
    <xf numFmtId="0" fontId="12" fillId="0" borderId="0" xfId="0" applyFont="1"/>
    <xf numFmtId="0" fontId="13" fillId="0" borderId="0" xfId="0" applyFont="1" applyAlignment="1"/>
    <xf numFmtId="164" fontId="13" fillId="0" borderId="0" xfId="1" applyFont="1" applyAlignment="1"/>
    <xf numFmtId="164" fontId="1" fillId="0" borderId="0" xfId="1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4" fontId="15" fillId="0" borderId="0" xfId="1" applyFont="1" applyAlignment="1"/>
    <xf numFmtId="0" fontId="15" fillId="0" borderId="0" xfId="0" applyFont="1" applyAlignment="1"/>
    <xf numFmtId="164" fontId="14" fillId="3" borderId="0" xfId="1" applyFont="1" applyFill="1" applyAlignment="1">
      <alignment horizontal="center" vertical="center"/>
    </xf>
    <xf numFmtId="0" fontId="16" fillId="0" borderId="0" xfId="0" applyFont="1" applyAlignment="1"/>
    <xf numFmtId="164" fontId="14" fillId="3" borderId="0" xfId="1" applyFont="1" applyFill="1" applyAlignment="1">
      <alignment vertical="center" wrapText="1"/>
    </xf>
    <xf numFmtId="164" fontId="15" fillId="3" borderId="0" xfId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vertical="center" wrapText="1"/>
    </xf>
    <xf numFmtId="164" fontId="15" fillId="4" borderId="0" xfId="1" applyFont="1" applyFill="1" applyAlignment="1">
      <alignment wrapText="1"/>
    </xf>
    <xf numFmtId="164" fontId="14" fillId="4" borderId="0" xfId="1" applyFont="1" applyFill="1" applyAlignment="1">
      <alignment wrapText="1"/>
    </xf>
    <xf numFmtId="164" fontId="15" fillId="4" borderId="1" xfId="1" applyFont="1" applyFill="1" applyBorder="1" applyAlignment="1">
      <alignment horizontal="left" wrapText="1"/>
    </xf>
    <xf numFmtId="0" fontId="14" fillId="4" borderId="1" xfId="0" applyFont="1" applyFill="1" applyBorder="1" applyAlignment="1">
      <alignment vertical="center" wrapText="1"/>
    </xf>
    <xf numFmtId="164" fontId="15" fillId="0" borderId="0" xfId="1" applyFont="1" applyFill="1" applyAlignment="1">
      <alignment vertical="center" wrapText="1"/>
    </xf>
    <xf numFmtId="0" fontId="12" fillId="0" borderId="0" xfId="0" applyFont="1" applyAlignment="1"/>
    <xf numFmtId="164" fontId="4" fillId="0" borderId="0" xfId="1" applyFont="1" applyFill="1"/>
    <xf numFmtId="164" fontId="1" fillId="3" borderId="0" xfId="0" applyNumberFormat="1" applyFont="1" applyFill="1"/>
    <xf numFmtId="164" fontId="14" fillId="5" borderId="0" xfId="1" applyFont="1" applyFill="1" applyAlignment="1">
      <alignment vertic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/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10" fillId="0" borderId="0" xfId="1" applyFont="1" applyFill="1" applyAlignment="1">
      <alignment vertical="center"/>
    </xf>
    <xf numFmtId="0" fontId="16" fillId="0" borderId="0" xfId="0" applyFont="1" applyAlignment="1">
      <alignment horizontal="center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center" vertical="center" wrapText="1"/>
    </xf>
    <xf numFmtId="164" fontId="17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wrapText="1"/>
    </xf>
    <xf numFmtId="164" fontId="5" fillId="0" borderId="0" xfId="0" applyNumberFormat="1" applyFont="1" applyFill="1"/>
    <xf numFmtId="4" fontId="0" fillId="0" borderId="0" xfId="0" applyNumberFormat="1" applyFont="1"/>
    <xf numFmtId="164" fontId="6" fillId="0" borderId="0" xfId="1" applyFont="1" applyFill="1" applyAlignment="1">
      <alignment wrapText="1"/>
    </xf>
    <xf numFmtId="4" fontId="5" fillId="0" borderId="0" xfId="0" applyNumberFormat="1" applyFont="1" applyFill="1"/>
    <xf numFmtId="4" fontId="5" fillId="0" borderId="0" xfId="0" applyNumberFormat="1" applyFont="1" applyFill="1" applyAlignment="1">
      <alignment vertical="center"/>
    </xf>
    <xf numFmtId="4" fontId="0" fillId="0" borderId="0" xfId="0" applyNumberFormat="1" applyFont="1" applyFill="1"/>
    <xf numFmtId="164" fontId="1" fillId="0" borderId="0" xfId="0" applyNumberFormat="1" applyFont="1" applyAlignment="1">
      <alignment horizontal="left"/>
    </xf>
    <xf numFmtId="4" fontId="5" fillId="0" borderId="0" xfId="0" applyNumberFormat="1" applyFont="1"/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66"/>
      <color rgb="FFFF66FF"/>
      <color rgb="FFCC99FF"/>
      <color rgb="FFFF6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0</xdr:row>
      <xdr:rowOff>78441</xdr:rowOff>
    </xdr:from>
    <xdr:to>
      <xdr:col>2</xdr:col>
      <xdr:colOff>974911</xdr:colOff>
      <xdr:row>6</xdr:row>
      <xdr:rowOff>206990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77F2DA-839D-449F-BB8D-1940BFCB6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6" y="78441"/>
          <a:ext cx="1572186" cy="1518078"/>
        </a:xfrm>
        <a:prstGeom prst="rect">
          <a:avLst/>
        </a:prstGeom>
      </xdr:spPr>
    </xdr:pic>
    <xdr:clientData/>
  </xdr:twoCellAnchor>
  <xdr:oneCellAnchor>
    <xdr:from>
      <xdr:col>4</xdr:col>
      <xdr:colOff>694764</xdr:colOff>
      <xdr:row>2</xdr:row>
      <xdr:rowOff>25904</xdr:rowOff>
    </xdr:from>
    <xdr:ext cx="1636059" cy="836950"/>
    <xdr:pic>
      <xdr:nvPicPr>
        <xdr:cNvPr id="5" name="Imagen 4">
          <a:extLst>
            <a:ext uri="{FF2B5EF4-FFF2-40B4-BE49-F238E27FC236}">
              <a16:creationId xmlns:a16="http://schemas.microsoft.com/office/drawing/2014/main" id="{2BD6664D-B0B7-4E9F-9783-152BC2339E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7295029" y="406904"/>
          <a:ext cx="1636059" cy="836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25977</xdr:colOff>
      <xdr:row>0</xdr:row>
      <xdr:rowOff>9526</xdr:rowOff>
    </xdr:from>
    <xdr:to>
      <xdr:col>2</xdr:col>
      <xdr:colOff>381000</xdr:colOff>
      <xdr:row>5</xdr:row>
      <xdr:rowOff>139413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2971B-1E86-4F81-9C44-074E9F15A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102" y="9526"/>
          <a:ext cx="1069398" cy="1225262"/>
        </a:xfrm>
        <a:prstGeom prst="rect">
          <a:avLst/>
        </a:prstGeom>
      </xdr:spPr>
    </xdr:pic>
    <xdr:clientData/>
  </xdr:twoCellAnchor>
  <xdr:oneCellAnchor>
    <xdr:from>
      <xdr:col>4</xdr:col>
      <xdr:colOff>666750</xdr:colOff>
      <xdr:row>0</xdr:row>
      <xdr:rowOff>133349</xdr:rowOff>
    </xdr:from>
    <xdr:ext cx="1390650" cy="552451"/>
    <xdr:pic>
      <xdr:nvPicPr>
        <xdr:cNvPr id="5" name="Imagen 4">
          <a:extLst>
            <a:ext uri="{FF2B5EF4-FFF2-40B4-BE49-F238E27FC236}">
              <a16:creationId xmlns:a16="http://schemas.microsoft.com/office/drawing/2014/main" id="{149AD79B-F9A6-4D6E-AF6D-9ACC680E7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7067550" y="133349"/>
          <a:ext cx="1390650" cy="5524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C810-FADC-457F-BD7B-216A85335E12}">
  <dimension ref="B3:H96"/>
  <sheetViews>
    <sheetView showGridLines="0" tabSelected="1" zoomScale="85" zoomScaleNormal="85" workbookViewId="0">
      <selection activeCell="K5" sqref="K5"/>
    </sheetView>
  </sheetViews>
  <sheetFormatPr baseColWidth="10" defaultColWidth="9.140625" defaultRowHeight="15" x14ac:dyDescent="0.25"/>
  <cols>
    <col min="1" max="1" width="0.5703125" customWidth="1"/>
    <col min="2" max="2" width="9.28515625" style="2" customWidth="1"/>
    <col min="3" max="3" width="71.5703125" style="2" customWidth="1"/>
    <col min="4" max="6" width="17.5703125" style="10" customWidth="1"/>
    <col min="7" max="7" width="15.140625" style="1" bestFit="1" customWidth="1"/>
    <col min="8" max="8" width="17.7109375" customWidth="1"/>
  </cols>
  <sheetData>
    <row r="3" spans="2:8" ht="18.75" x14ac:dyDescent="0.25">
      <c r="B3" s="85" t="s">
        <v>137</v>
      </c>
      <c r="C3" s="85"/>
      <c r="D3" s="85"/>
      <c r="E3" s="85"/>
      <c r="F3" s="85"/>
    </row>
    <row r="4" spans="2:8" ht="18" customHeight="1" x14ac:dyDescent="0.25">
      <c r="B4" s="86" t="s">
        <v>138</v>
      </c>
      <c r="C4" s="86"/>
      <c r="D4" s="86"/>
      <c r="E4" s="86"/>
      <c r="F4" s="86"/>
    </row>
    <row r="5" spans="2:8" ht="24.75" x14ac:dyDescent="0.45">
      <c r="B5" s="87" t="s">
        <v>263</v>
      </c>
      <c r="C5" s="87"/>
      <c r="D5" s="87"/>
      <c r="E5" s="87"/>
      <c r="F5" s="87"/>
    </row>
    <row r="6" spans="2:8" s="7" customFormat="1" ht="18.75" customHeight="1" x14ac:dyDescent="0.25">
      <c r="B6" s="88" t="s">
        <v>140</v>
      </c>
      <c r="C6" s="88"/>
      <c r="D6" s="88"/>
      <c r="E6" s="88"/>
      <c r="F6" s="88"/>
      <c r="G6" s="1"/>
    </row>
    <row r="7" spans="2:8" s="7" customFormat="1" ht="20.25" customHeight="1" x14ac:dyDescent="0.25">
      <c r="B7" s="89" t="s">
        <v>145</v>
      </c>
      <c r="C7" s="89"/>
      <c r="D7" s="89"/>
      <c r="E7" s="89"/>
      <c r="F7" s="89"/>
      <c r="G7" s="1"/>
    </row>
    <row r="8" spans="2:8" s="7" customFormat="1" ht="15.75" customHeight="1" x14ac:dyDescent="0.25">
      <c r="B8" s="88" t="s">
        <v>312</v>
      </c>
      <c r="C8" s="88"/>
      <c r="D8" s="88"/>
      <c r="E8" s="88"/>
      <c r="F8" s="88"/>
      <c r="G8" s="1"/>
    </row>
    <row r="9" spans="2:8" s="7" customFormat="1" ht="15.75" x14ac:dyDescent="0.25">
      <c r="B9" s="88" t="s">
        <v>141</v>
      </c>
      <c r="C9" s="88"/>
      <c r="D9" s="88"/>
      <c r="E9" s="88"/>
      <c r="F9" s="88"/>
      <c r="G9" s="1"/>
    </row>
    <row r="10" spans="2:8" s="7" customFormat="1" ht="30.75" customHeight="1" x14ac:dyDescent="0.25">
      <c r="B10" s="72" t="s">
        <v>15</v>
      </c>
      <c r="C10" s="72" t="s">
        <v>16</v>
      </c>
      <c r="D10" s="73" t="s">
        <v>144</v>
      </c>
      <c r="E10" s="73" t="s">
        <v>309</v>
      </c>
      <c r="F10" s="73" t="s">
        <v>217</v>
      </c>
      <c r="G10" s="1"/>
    </row>
    <row r="11" spans="2:8" s="8" customFormat="1" ht="20.100000000000001" customHeight="1" x14ac:dyDescent="0.25">
      <c r="B11" s="38">
        <v>2</v>
      </c>
      <c r="C11" s="43" t="s">
        <v>17</v>
      </c>
      <c r="D11" s="42"/>
      <c r="E11" s="42"/>
      <c r="F11" s="42"/>
      <c r="G11" s="3"/>
      <c r="H11" s="5"/>
    </row>
    <row r="12" spans="2:8" s="8" customFormat="1" ht="20.100000000000001" customHeight="1" x14ac:dyDescent="0.25">
      <c r="B12" s="38">
        <v>2.1</v>
      </c>
      <c r="C12" s="39" t="s">
        <v>20</v>
      </c>
      <c r="D12" s="41"/>
      <c r="E12" s="41"/>
      <c r="F12" s="41"/>
      <c r="G12" s="3"/>
      <c r="H12" s="3"/>
    </row>
    <row r="13" spans="2:8" s="8" customFormat="1" ht="20.100000000000001" customHeight="1" x14ac:dyDescent="0.25">
      <c r="B13" s="32" t="s">
        <v>3</v>
      </c>
      <c r="C13" s="33" t="s">
        <v>21</v>
      </c>
      <c r="D13" s="44">
        <f>+'Ejecución SIGEF'!D11+'Ejecución SIGEF'!D12+'Ejecución SIGEF'!D13+'Ejecución SIGEF'!D14</f>
        <v>9754808.3900000006</v>
      </c>
      <c r="E13" s="44">
        <f>+'Ejecución SIGEF'!E11+'Ejecución SIGEF'!E12+'Ejecución SIGEF'!E13+'Ejecución SIGEF'!E14</f>
        <v>18565702.490000002</v>
      </c>
      <c r="F13" s="48">
        <f>+D13+E13</f>
        <v>28320510.880000003</v>
      </c>
      <c r="G13" s="3"/>
      <c r="H13" s="3"/>
    </row>
    <row r="14" spans="2:8" s="8" customFormat="1" ht="20.100000000000001" customHeight="1" x14ac:dyDescent="0.25">
      <c r="B14" s="32" t="s">
        <v>4</v>
      </c>
      <c r="C14" s="33" t="s">
        <v>22</v>
      </c>
      <c r="D14" s="44">
        <f>+'Ejecución SIGEF'!D15+'Ejecución SIGEF'!D16+'Ejecución SIGEF'!D17</f>
        <v>193000</v>
      </c>
      <c r="E14" s="44">
        <f>+'Ejecución SIGEF'!E15+'Ejecución SIGEF'!E16+'Ejecución SIGEF'!E17</f>
        <v>137000</v>
      </c>
      <c r="F14" s="48">
        <f t="shared" ref="F14:F17" si="0">+D14+E14</f>
        <v>330000</v>
      </c>
      <c r="G14" s="3"/>
      <c r="H14" s="3"/>
    </row>
    <row r="15" spans="2:8" s="8" customFormat="1" ht="20.100000000000001" customHeight="1" x14ac:dyDescent="0.25">
      <c r="B15" s="32" t="s">
        <v>5</v>
      </c>
      <c r="C15" s="33" t="s">
        <v>23</v>
      </c>
      <c r="D15" s="44">
        <f>+'Ejecución SIGEF'!D17</f>
        <v>0</v>
      </c>
      <c r="E15" s="44">
        <f>+'Ejecución SIGEF'!E17</f>
        <v>0</v>
      </c>
      <c r="F15" s="48">
        <f t="shared" si="0"/>
        <v>0</v>
      </c>
      <c r="G15" s="3"/>
      <c r="H15" s="3"/>
    </row>
    <row r="16" spans="2:8" s="8" customFormat="1" ht="20.100000000000001" customHeight="1" x14ac:dyDescent="0.25">
      <c r="B16" s="32" t="s">
        <v>6</v>
      </c>
      <c r="C16" s="33" t="s">
        <v>24</v>
      </c>
      <c r="D16" s="44">
        <v>0</v>
      </c>
      <c r="E16" s="44">
        <v>0</v>
      </c>
      <c r="F16" s="48">
        <f t="shared" si="0"/>
        <v>0</v>
      </c>
      <c r="G16" s="3"/>
      <c r="H16" s="3"/>
    </row>
    <row r="17" spans="2:8" s="8" customFormat="1" ht="20.100000000000001" customHeight="1" x14ac:dyDescent="0.25">
      <c r="B17" s="32" t="s">
        <v>7</v>
      </c>
      <c r="C17" s="33" t="s">
        <v>25</v>
      </c>
      <c r="D17" s="44">
        <f>+'Ejecución SIGEF'!D18+'Ejecución SIGEF'!D19+'Ejecución SIGEF'!D20+'Ejecución SIGEF'!D21</f>
        <v>1542316.64</v>
      </c>
      <c r="E17" s="44">
        <f>+'Ejecución SIGEF'!E18+'Ejecución SIGEF'!E19+'Ejecución SIGEF'!E20+'Ejecución SIGEF'!E21</f>
        <v>2868207.0399999996</v>
      </c>
      <c r="F17" s="48">
        <f t="shared" si="0"/>
        <v>4410523.68</v>
      </c>
      <c r="G17" s="3"/>
      <c r="H17" s="3"/>
    </row>
    <row r="18" spans="2:8" s="8" customFormat="1" ht="20.100000000000001" customHeight="1" x14ac:dyDescent="0.25">
      <c r="B18" s="38">
        <v>2.2000000000000002</v>
      </c>
      <c r="C18" s="39" t="s">
        <v>26</v>
      </c>
      <c r="D18" s="40"/>
      <c r="E18" s="40"/>
      <c r="F18" s="40"/>
      <c r="G18" s="3"/>
      <c r="H18" s="3"/>
    </row>
    <row r="19" spans="2:8" s="8" customFormat="1" ht="20.100000000000001" customHeight="1" x14ac:dyDescent="0.25">
      <c r="B19" s="32" t="s">
        <v>8</v>
      </c>
      <c r="C19" s="33" t="s">
        <v>68</v>
      </c>
      <c r="D19" s="44">
        <f>+'Ejecución SIGEF'!D23+'Ejecución SIGEF'!D24+'Ejecución SIGEF'!D25+'Ejecución SIGEF'!D26</f>
        <v>0</v>
      </c>
      <c r="E19" s="44">
        <f>+'Ejecución SIGEF'!E23+'Ejecución SIGEF'!E24+'Ejecución SIGEF'!E25+'Ejecución SIGEF'!E26</f>
        <v>424195.58</v>
      </c>
      <c r="F19" s="48">
        <f>+D19+E19</f>
        <v>424195.58</v>
      </c>
      <c r="G19" s="3"/>
      <c r="H19" s="3"/>
    </row>
    <row r="20" spans="2:8" s="8" customFormat="1" ht="20.100000000000001" customHeight="1" x14ac:dyDescent="0.25">
      <c r="B20" s="32" t="s">
        <v>9</v>
      </c>
      <c r="C20" s="33" t="s">
        <v>69</v>
      </c>
      <c r="D20" s="44">
        <f>+'Ejecución SIGEF'!D27+'Ejecución SIGEF'!D28</f>
        <v>0</v>
      </c>
      <c r="E20" s="44">
        <f>+'Ejecución SIGEF'!E27+'Ejecución SIGEF'!E28</f>
        <v>0</v>
      </c>
      <c r="F20" s="48">
        <f t="shared" ref="F20:F27" si="1">+D20+E20</f>
        <v>0</v>
      </c>
      <c r="G20" s="3"/>
      <c r="H20" s="3"/>
    </row>
    <row r="21" spans="2:8" s="8" customFormat="1" ht="20.100000000000001" customHeight="1" x14ac:dyDescent="0.25">
      <c r="B21" s="32" t="s">
        <v>10</v>
      </c>
      <c r="C21" s="33" t="s">
        <v>70</v>
      </c>
      <c r="D21" s="44">
        <f>+'Ejecución SIGEF'!D29+'Ejecución SIGEF'!D30</f>
        <v>0</v>
      </c>
      <c r="E21" s="44">
        <f>+'Ejecución SIGEF'!E29+'Ejecución SIGEF'!E30</f>
        <v>88912.12</v>
      </c>
      <c r="F21" s="48">
        <f t="shared" si="1"/>
        <v>88912.12</v>
      </c>
      <c r="G21" s="3"/>
      <c r="H21" s="3"/>
    </row>
    <row r="22" spans="2:8" s="8" customFormat="1" ht="20.100000000000001" customHeight="1" x14ac:dyDescent="0.25">
      <c r="B22" s="32" t="s">
        <v>11</v>
      </c>
      <c r="C22" s="33" t="s">
        <v>71</v>
      </c>
      <c r="D22" s="44">
        <f>+'Ejecución SIGEF'!D31</f>
        <v>0</v>
      </c>
      <c r="E22" s="44">
        <f>+'Ejecución SIGEF'!E31</f>
        <v>0</v>
      </c>
      <c r="F22" s="48">
        <f t="shared" si="1"/>
        <v>0</v>
      </c>
      <c r="G22" s="3"/>
      <c r="H22" s="3"/>
    </row>
    <row r="23" spans="2:8" s="8" customFormat="1" ht="20.100000000000001" customHeight="1" x14ac:dyDescent="0.25">
      <c r="B23" s="32" t="s">
        <v>12</v>
      </c>
      <c r="C23" s="33" t="s">
        <v>72</v>
      </c>
      <c r="D23" s="44">
        <f>+'Ejecución SIGEF'!D32</f>
        <v>0</v>
      </c>
      <c r="E23" s="44">
        <f>+'Ejecución SIGEF'!E32</f>
        <v>0</v>
      </c>
      <c r="F23" s="48">
        <f t="shared" si="1"/>
        <v>0</v>
      </c>
      <c r="G23" s="3"/>
      <c r="H23" s="3"/>
    </row>
    <row r="24" spans="2:8" s="8" customFormat="1" ht="20.100000000000001" customHeight="1" x14ac:dyDescent="0.25">
      <c r="B24" s="32" t="s">
        <v>13</v>
      </c>
      <c r="C24" s="33" t="s">
        <v>73</v>
      </c>
      <c r="D24" s="44">
        <f>+'Ejecución SIGEF'!D33+'Ejecución SIGEF'!D34+'Ejecución SIGEF'!D35</f>
        <v>2697492.23</v>
      </c>
      <c r="E24" s="44">
        <f>+'Ejecución SIGEF'!E33+'Ejecución SIGEF'!E34+'Ejecución SIGEF'!E35</f>
        <v>2879753.96</v>
      </c>
      <c r="F24" s="48">
        <f t="shared" si="1"/>
        <v>5577246.1899999995</v>
      </c>
      <c r="G24" s="3"/>
    </row>
    <row r="25" spans="2:8" s="8" customFormat="1" ht="24" customHeight="1" x14ac:dyDescent="0.25">
      <c r="B25" s="32" t="s">
        <v>14</v>
      </c>
      <c r="C25" s="33" t="s">
        <v>74</v>
      </c>
      <c r="D25" s="44">
        <f>+'Ejecución SIGEF'!D37+'Ejecución SIGEF'!D38+'Ejecución SIGEF'!D39</f>
        <v>0</v>
      </c>
      <c r="E25" s="44">
        <f>+'Ejecución SIGEF'!E37+'Ejecución SIGEF'!E38+'Ejecución SIGEF'!E39</f>
        <v>0</v>
      </c>
      <c r="F25" s="48">
        <f t="shared" si="1"/>
        <v>0</v>
      </c>
      <c r="G25" s="3"/>
    </row>
    <row r="26" spans="2:8" s="8" customFormat="1" ht="20.100000000000001" customHeight="1" x14ac:dyDescent="0.25">
      <c r="B26" s="32" t="s">
        <v>18</v>
      </c>
      <c r="C26" s="33" t="s">
        <v>75</v>
      </c>
      <c r="D26" s="44">
        <f>+'Ejecución SIGEF'!D40+'Ejecución SIGEF'!D41+'Ejecución SIGEF'!D42+'Ejecución SIGEF'!D43+'Ejecución SIGEF'!D44+'Ejecución SIGEF'!D45+'Ejecución SIGEF'!D46+'Ejecución SIGEF'!D47+'Ejecución SIGEF'!D48</f>
        <v>0</v>
      </c>
      <c r="E26" s="44">
        <f>+'Ejecución SIGEF'!E40+'Ejecución SIGEF'!E41+'Ejecución SIGEF'!E42+'Ejecución SIGEF'!E43+'Ejecución SIGEF'!E44+'Ejecución SIGEF'!E45+'Ejecución SIGEF'!E46+'Ejecución SIGEF'!E47+'Ejecución SIGEF'!E48</f>
        <v>0</v>
      </c>
      <c r="F26" s="48">
        <f t="shared" si="1"/>
        <v>0</v>
      </c>
      <c r="G26" s="3"/>
    </row>
    <row r="27" spans="2:8" s="8" customFormat="1" ht="20.100000000000001" customHeight="1" x14ac:dyDescent="0.25">
      <c r="B27" s="32" t="s">
        <v>19</v>
      </c>
      <c r="C27" s="33" t="s">
        <v>76</v>
      </c>
      <c r="D27" s="44">
        <f>+'Ejecución SIGEF'!D49</f>
        <v>0</v>
      </c>
      <c r="E27" s="44">
        <f>+'Ejecución SIGEF'!E49</f>
        <v>36639</v>
      </c>
      <c r="F27" s="48">
        <f t="shared" si="1"/>
        <v>36639</v>
      </c>
      <c r="G27" s="3"/>
    </row>
    <row r="28" spans="2:8" s="8" customFormat="1" ht="20.100000000000001" customHeight="1" x14ac:dyDescent="0.25">
      <c r="B28" s="38">
        <v>2.2999999999999998</v>
      </c>
      <c r="C28" s="39" t="s">
        <v>77</v>
      </c>
      <c r="D28" s="40"/>
      <c r="E28" s="40"/>
      <c r="F28" s="40"/>
      <c r="G28" s="3"/>
    </row>
    <row r="29" spans="2:8" s="8" customFormat="1" ht="20.100000000000001" customHeight="1" x14ac:dyDescent="0.25">
      <c r="B29" s="32" t="s">
        <v>28</v>
      </c>
      <c r="C29" s="33" t="s">
        <v>78</v>
      </c>
      <c r="D29" s="44">
        <f>+'Ejecución SIGEF'!D51+'Ejecución SIGEF'!D52+'Ejecución SIGEF'!D53</f>
        <v>0</v>
      </c>
      <c r="E29" s="44">
        <f>+'Ejecución SIGEF'!E51+'Ejecución SIGEF'!E52+'Ejecución SIGEF'!E53</f>
        <v>116000.04</v>
      </c>
      <c r="F29" s="48">
        <f>+D29+E29</f>
        <v>116000.04</v>
      </c>
      <c r="G29" s="3"/>
    </row>
    <row r="30" spans="2:8" s="8" customFormat="1" ht="20.100000000000001" customHeight="1" x14ac:dyDescent="0.25">
      <c r="B30" s="32" t="s">
        <v>29</v>
      </c>
      <c r="C30" s="33" t="s">
        <v>79</v>
      </c>
      <c r="D30" s="44">
        <f>+'Ejecución SIGEF'!D54+'Ejecución SIGEF'!D55</f>
        <v>0</v>
      </c>
      <c r="E30" s="44">
        <f>+'Ejecución SIGEF'!E54+'Ejecución SIGEF'!E55</f>
        <v>0</v>
      </c>
      <c r="F30" s="48">
        <f t="shared" ref="F30:F37" si="2">+D30+E30</f>
        <v>0</v>
      </c>
      <c r="G30" s="3"/>
    </row>
    <row r="31" spans="2:8" s="8" customFormat="1" ht="20.100000000000001" customHeight="1" x14ac:dyDescent="0.25">
      <c r="B31" s="32" t="s">
        <v>30</v>
      </c>
      <c r="C31" s="33" t="s">
        <v>80</v>
      </c>
      <c r="D31" s="44">
        <f>+'Ejecución SIGEF'!D56+'Ejecución SIGEF'!D57+'Ejecución SIGEF'!D58+'Ejecución SIGEF'!D59</f>
        <v>0</v>
      </c>
      <c r="E31" s="44">
        <f>+'Ejecución SIGEF'!E56+'Ejecución SIGEF'!E57+'Ejecución SIGEF'!E58+'Ejecución SIGEF'!E59</f>
        <v>0</v>
      </c>
      <c r="F31" s="48">
        <f t="shared" si="2"/>
        <v>0</v>
      </c>
      <c r="G31" s="3"/>
    </row>
    <row r="32" spans="2:8" s="8" customFormat="1" ht="20.100000000000001" customHeight="1" x14ac:dyDescent="0.25">
      <c r="B32" s="32" t="s">
        <v>31</v>
      </c>
      <c r="C32" s="33" t="s">
        <v>81</v>
      </c>
      <c r="D32" s="44">
        <f>+'Ejecución SIGEF'!D60</f>
        <v>0</v>
      </c>
      <c r="E32" s="44">
        <f>+'Ejecución SIGEF'!E60</f>
        <v>0</v>
      </c>
      <c r="F32" s="48">
        <f t="shared" si="2"/>
        <v>0</v>
      </c>
      <c r="G32" s="3"/>
    </row>
    <row r="33" spans="2:7" s="8" customFormat="1" ht="20.100000000000001" customHeight="1" x14ac:dyDescent="0.25">
      <c r="B33" s="32" t="s">
        <v>32</v>
      </c>
      <c r="C33" s="33" t="s">
        <v>82</v>
      </c>
      <c r="D33" s="44">
        <f>+'Ejecución SIGEF'!D61+'Ejecución SIGEF'!D62+'Ejecución SIGEF'!D63</f>
        <v>0</v>
      </c>
      <c r="E33" s="44">
        <f>+'Ejecución SIGEF'!E61+'Ejecución SIGEF'!E62+'Ejecución SIGEF'!E63</f>
        <v>0</v>
      </c>
      <c r="F33" s="48">
        <f t="shared" si="2"/>
        <v>0</v>
      </c>
      <c r="G33" s="3"/>
    </row>
    <row r="34" spans="2:7" s="8" customFormat="1" ht="20.100000000000001" customHeight="1" x14ac:dyDescent="0.25">
      <c r="B34" s="32" t="s">
        <v>33</v>
      </c>
      <c r="C34" s="33" t="s">
        <v>83</v>
      </c>
      <c r="D34" s="44">
        <f>+'Ejecución SIGEF'!D64+'Ejecución SIGEF'!D65+'Ejecución SIGEF'!D66+'Ejecución SIGEF'!D67+'Ejecución SIGEF'!D68+'Ejecución SIGEF'!D69</f>
        <v>0</v>
      </c>
      <c r="E34" s="44">
        <f>+'Ejecución SIGEF'!E64+'Ejecución SIGEF'!E65+'Ejecución SIGEF'!E66+'Ejecución SIGEF'!E67+'Ejecución SIGEF'!E68+'Ejecución SIGEF'!E69</f>
        <v>0</v>
      </c>
      <c r="F34" s="48">
        <f t="shared" si="2"/>
        <v>0</v>
      </c>
      <c r="G34" s="3"/>
    </row>
    <row r="35" spans="2:7" s="3" customFormat="1" ht="20.100000000000001" customHeight="1" x14ac:dyDescent="0.25">
      <c r="B35" s="32" t="s">
        <v>34</v>
      </c>
      <c r="C35" s="33" t="s">
        <v>84</v>
      </c>
      <c r="D35" s="44">
        <f>+'Ejecución SIGEF'!D70+'Ejecución SIGEF'!D71+'Ejecución SIGEF'!D72+'Ejecución SIGEF'!D73+'Ejecución SIGEF'!D74+'Ejecución SIGEF'!D75+'Ejecución SIGEF'!D76</f>
        <v>0</v>
      </c>
      <c r="E35" s="44">
        <f>+'Ejecución SIGEF'!E70+'Ejecución SIGEF'!E71+'Ejecución SIGEF'!E72+'Ejecución SIGEF'!E73+'Ejecución SIGEF'!E74+'Ejecución SIGEF'!E75+'Ejecución SIGEF'!E76</f>
        <v>0</v>
      </c>
      <c r="F35" s="48">
        <f t="shared" si="2"/>
        <v>0</v>
      </c>
    </row>
    <row r="36" spans="2:7" s="3" customFormat="1" ht="20.100000000000001" customHeight="1" x14ac:dyDescent="0.25">
      <c r="B36" s="32" t="s">
        <v>35</v>
      </c>
      <c r="C36" s="33" t="s">
        <v>85</v>
      </c>
      <c r="D36" s="44">
        <v>0</v>
      </c>
      <c r="E36" s="44">
        <v>0</v>
      </c>
      <c r="F36" s="48">
        <f t="shared" si="2"/>
        <v>0</v>
      </c>
    </row>
    <row r="37" spans="2:7" s="3" customFormat="1" ht="20.100000000000001" customHeight="1" x14ac:dyDescent="0.25">
      <c r="B37" s="32" t="s">
        <v>36</v>
      </c>
      <c r="C37" s="33" t="s">
        <v>86</v>
      </c>
      <c r="D37" s="44">
        <f>+'Ejecución SIGEF'!D77+'Ejecución SIGEF'!D78+'Ejecución SIGEF'!D79+'Ejecución SIGEF'!D80+'Ejecución SIGEF'!D81</f>
        <v>0</v>
      </c>
      <c r="E37" s="44">
        <f>+'Ejecución SIGEF'!E77+'Ejecución SIGEF'!E78+'Ejecución SIGEF'!E79+'Ejecución SIGEF'!E80+'Ejecución SIGEF'!E81</f>
        <v>0</v>
      </c>
      <c r="F37" s="48">
        <f t="shared" si="2"/>
        <v>0</v>
      </c>
    </row>
    <row r="38" spans="2:7" s="3" customFormat="1" ht="20.100000000000001" customHeight="1" x14ac:dyDescent="0.25">
      <c r="B38" s="38">
        <v>2.4</v>
      </c>
      <c r="C38" s="39" t="s">
        <v>87</v>
      </c>
      <c r="D38" s="40"/>
      <c r="E38" s="40"/>
      <c r="F38" s="40"/>
    </row>
    <row r="39" spans="2:7" s="3" customFormat="1" ht="20.100000000000001" customHeight="1" x14ac:dyDescent="0.25">
      <c r="B39" s="32" t="s">
        <v>37</v>
      </c>
      <c r="C39" s="33" t="s">
        <v>88</v>
      </c>
      <c r="D39" s="44">
        <f>+'Ejecución SIGEF'!D83+'Ejecución SIGEF'!D84</f>
        <v>37742470.350000001</v>
      </c>
      <c r="E39" s="44">
        <f>+'Ejecución SIGEF'!E83+'Ejecución SIGEF'!E84+'Ejecución SIGEF'!E85</f>
        <v>98524761.049999997</v>
      </c>
      <c r="F39" s="48">
        <f>+D39+E39</f>
        <v>136267231.40000001</v>
      </c>
    </row>
    <row r="40" spans="2:7" s="3" customFormat="1" ht="20.100000000000001" customHeight="1" x14ac:dyDescent="0.25">
      <c r="B40" s="32" t="s">
        <v>38</v>
      </c>
      <c r="C40" s="33" t="s">
        <v>89</v>
      </c>
      <c r="D40" s="44">
        <v>0</v>
      </c>
      <c r="E40" s="44">
        <v>0</v>
      </c>
      <c r="F40" s="48">
        <f t="shared" ref="F40:F45" si="3">+D40+E40</f>
        <v>0</v>
      </c>
    </row>
    <row r="41" spans="2:7" s="3" customFormat="1" ht="20.100000000000001" customHeight="1" x14ac:dyDescent="0.25">
      <c r="B41" s="32" t="s">
        <v>39</v>
      </c>
      <c r="C41" s="33" t="s">
        <v>90</v>
      </c>
      <c r="D41" s="44">
        <v>0</v>
      </c>
      <c r="E41" s="44">
        <v>0</v>
      </c>
      <c r="F41" s="48">
        <f t="shared" si="3"/>
        <v>0</v>
      </c>
    </row>
    <row r="42" spans="2:7" s="3" customFormat="1" ht="20.100000000000001" customHeight="1" x14ac:dyDescent="0.25">
      <c r="B42" s="32" t="s">
        <v>40</v>
      </c>
      <c r="C42" s="33" t="s">
        <v>91</v>
      </c>
      <c r="D42" s="44">
        <v>0</v>
      </c>
      <c r="E42" s="44">
        <v>0</v>
      </c>
      <c r="F42" s="48">
        <f t="shared" si="3"/>
        <v>0</v>
      </c>
    </row>
    <row r="43" spans="2:7" s="3" customFormat="1" ht="20.100000000000001" customHeight="1" x14ac:dyDescent="0.25">
      <c r="B43" s="32" t="s">
        <v>41</v>
      </c>
      <c r="C43" s="33" t="s">
        <v>92</v>
      </c>
      <c r="D43" s="44">
        <v>0</v>
      </c>
      <c r="E43" s="44">
        <v>0</v>
      </c>
      <c r="F43" s="48">
        <f t="shared" si="3"/>
        <v>0</v>
      </c>
    </row>
    <row r="44" spans="2:7" s="3" customFormat="1" ht="20.100000000000001" customHeight="1" x14ac:dyDescent="0.25">
      <c r="B44" s="32" t="s">
        <v>42</v>
      </c>
      <c r="C44" s="33" t="s">
        <v>93</v>
      </c>
      <c r="D44" s="44">
        <v>0</v>
      </c>
      <c r="E44" s="44">
        <v>0</v>
      </c>
      <c r="F44" s="48">
        <f t="shared" si="3"/>
        <v>0</v>
      </c>
    </row>
    <row r="45" spans="2:7" s="3" customFormat="1" ht="20.100000000000001" customHeight="1" x14ac:dyDescent="0.25">
      <c r="B45" s="32" t="s">
        <v>43</v>
      </c>
      <c r="C45" s="33" t="s">
        <v>94</v>
      </c>
      <c r="D45" s="44">
        <v>0</v>
      </c>
      <c r="E45" s="44">
        <v>0</v>
      </c>
      <c r="F45" s="48">
        <f t="shared" si="3"/>
        <v>0</v>
      </c>
    </row>
    <row r="46" spans="2:7" s="3" customFormat="1" ht="20.100000000000001" customHeight="1" x14ac:dyDescent="0.25">
      <c r="B46" s="38">
        <v>2.5</v>
      </c>
      <c r="C46" s="39" t="s">
        <v>95</v>
      </c>
      <c r="D46" s="40"/>
      <c r="E46" s="40"/>
      <c r="F46" s="40"/>
    </row>
    <row r="47" spans="2:7" s="3" customFormat="1" ht="20.100000000000001" customHeight="1" x14ac:dyDescent="0.25">
      <c r="B47" s="32" t="s">
        <v>44</v>
      </c>
      <c r="C47" s="33" t="s">
        <v>96</v>
      </c>
      <c r="D47" s="44">
        <v>0</v>
      </c>
      <c r="E47" s="44">
        <v>0</v>
      </c>
      <c r="F47" s="48">
        <f>+D47+E47</f>
        <v>0</v>
      </c>
    </row>
    <row r="48" spans="2:7" s="3" customFormat="1" ht="20.100000000000001" customHeight="1" x14ac:dyDescent="0.25">
      <c r="B48" s="32" t="s">
        <v>45</v>
      </c>
      <c r="C48" s="33" t="s">
        <v>97</v>
      </c>
      <c r="D48" s="44">
        <v>0</v>
      </c>
      <c r="E48" s="44">
        <v>0</v>
      </c>
      <c r="F48" s="48">
        <f t="shared" ref="F48:F53" si="4">+D48+E48</f>
        <v>0</v>
      </c>
    </row>
    <row r="49" spans="2:6" s="3" customFormat="1" ht="20.100000000000001" customHeight="1" x14ac:dyDescent="0.25">
      <c r="B49" s="32" t="s">
        <v>46</v>
      </c>
      <c r="C49" s="33" t="s">
        <v>98</v>
      </c>
      <c r="D49" s="44">
        <v>0</v>
      </c>
      <c r="E49" s="44">
        <v>0</v>
      </c>
      <c r="F49" s="48">
        <f t="shared" si="4"/>
        <v>0</v>
      </c>
    </row>
    <row r="50" spans="2:6" s="3" customFormat="1" ht="20.100000000000001" customHeight="1" x14ac:dyDescent="0.25">
      <c r="B50" s="32" t="s">
        <v>47</v>
      </c>
      <c r="C50" s="33" t="s">
        <v>99</v>
      </c>
      <c r="D50" s="44">
        <v>0</v>
      </c>
      <c r="E50" s="44">
        <v>0</v>
      </c>
      <c r="F50" s="48">
        <f t="shared" si="4"/>
        <v>0</v>
      </c>
    </row>
    <row r="51" spans="2:6" s="3" customFormat="1" ht="20.100000000000001" customHeight="1" x14ac:dyDescent="0.25">
      <c r="B51" s="32" t="s">
        <v>48</v>
      </c>
      <c r="C51" s="33" t="s">
        <v>100</v>
      </c>
      <c r="D51" s="44">
        <v>0</v>
      </c>
      <c r="E51" s="44">
        <v>0</v>
      </c>
      <c r="F51" s="48">
        <f t="shared" si="4"/>
        <v>0</v>
      </c>
    </row>
    <row r="52" spans="2:6" s="3" customFormat="1" ht="20.100000000000001" customHeight="1" x14ac:dyDescent="0.25">
      <c r="B52" s="32" t="s">
        <v>49</v>
      </c>
      <c r="C52" s="33" t="s">
        <v>102</v>
      </c>
      <c r="D52" s="44">
        <v>0</v>
      </c>
      <c r="E52" s="44">
        <v>0</v>
      </c>
      <c r="F52" s="48">
        <f t="shared" si="4"/>
        <v>0</v>
      </c>
    </row>
    <row r="53" spans="2:6" s="3" customFormat="1" ht="20.100000000000001" customHeight="1" x14ac:dyDescent="0.25">
      <c r="B53" s="32" t="s">
        <v>50</v>
      </c>
      <c r="C53" s="33" t="s">
        <v>101</v>
      </c>
      <c r="D53" s="44">
        <v>0</v>
      </c>
      <c r="E53" s="44">
        <v>0</v>
      </c>
      <c r="F53" s="48">
        <f t="shared" si="4"/>
        <v>0</v>
      </c>
    </row>
    <row r="54" spans="2:6" s="3" customFormat="1" ht="20.100000000000001" customHeight="1" x14ac:dyDescent="0.25">
      <c r="B54" s="38">
        <v>2.6</v>
      </c>
      <c r="C54" s="39" t="s">
        <v>103</v>
      </c>
      <c r="D54" s="40"/>
      <c r="E54" s="40"/>
      <c r="F54" s="40"/>
    </row>
    <row r="55" spans="2:6" s="3" customFormat="1" ht="20.100000000000001" customHeight="1" x14ac:dyDescent="0.25">
      <c r="B55" s="32" t="s">
        <v>51</v>
      </c>
      <c r="C55" s="33" t="s">
        <v>104</v>
      </c>
      <c r="D55" s="44">
        <f>+'Ejecución SIGEF'!D87</f>
        <v>0</v>
      </c>
      <c r="E55" s="44">
        <f>+'Ejecución SIGEF'!E87</f>
        <v>0</v>
      </c>
      <c r="F55" s="48">
        <f>+D55+E55</f>
        <v>0</v>
      </c>
    </row>
    <row r="56" spans="2:6" s="3" customFormat="1" ht="20.100000000000001" customHeight="1" x14ac:dyDescent="0.25">
      <c r="B56" s="32" t="s">
        <v>52</v>
      </c>
      <c r="C56" s="33" t="s">
        <v>105</v>
      </c>
      <c r="D56" s="44">
        <f>+'Ejecución SIGEF'!D88</f>
        <v>0</v>
      </c>
      <c r="E56" s="44">
        <f>+'Ejecución SIGEF'!E88</f>
        <v>0</v>
      </c>
      <c r="F56" s="48">
        <f t="shared" ref="F56:F63" si="5">+D56+E56</f>
        <v>0</v>
      </c>
    </row>
    <row r="57" spans="2:6" s="3" customFormat="1" ht="20.100000000000001" customHeight="1" x14ac:dyDescent="0.25">
      <c r="B57" s="32" t="s">
        <v>53</v>
      </c>
      <c r="C57" s="33" t="s">
        <v>106</v>
      </c>
      <c r="D57" s="44">
        <f>+'Ejecución SIGEF'!D89</f>
        <v>0</v>
      </c>
      <c r="E57" s="44">
        <f>+'Ejecución SIGEF'!E89</f>
        <v>0</v>
      </c>
      <c r="F57" s="48">
        <f t="shared" si="5"/>
        <v>0</v>
      </c>
    </row>
    <row r="58" spans="2:6" s="3" customFormat="1" ht="20.100000000000001" customHeight="1" x14ac:dyDescent="0.25">
      <c r="B58" s="32" t="s">
        <v>54</v>
      </c>
      <c r="C58" s="33" t="s">
        <v>107</v>
      </c>
      <c r="D58" s="44">
        <f>+'Ejecución SIGEF'!D90</f>
        <v>0</v>
      </c>
      <c r="E58" s="44">
        <f>+'Ejecución SIGEF'!E90</f>
        <v>0</v>
      </c>
      <c r="F58" s="48">
        <f t="shared" si="5"/>
        <v>0</v>
      </c>
    </row>
    <row r="59" spans="2:6" s="3" customFormat="1" ht="20.100000000000001" customHeight="1" x14ac:dyDescent="0.25">
      <c r="B59" s="32" t="s">
        <v>55</v>
      </c>
      <c r="C59" s="33" t="s">
        <v>108</v>
      </c>
      <c r="D59" s="44">
        <f>+'Ejecución SIGEF'!D91</f>
        <v>0</v>
      </c>
      <c r="E59" s="44">
        <f>+'Ejecución SIGEF'!E91</f>
        <v>0</v>
      </c>
      <c r="F59" s="48">
        <f t="shared" si="5"/>
        <v>0</v>
      </c>
    </row>
    <row r="60" spans="2:6" s="3" customFormat="1" ht="20.100000000000001" customHeight="1" x14ac:dyDescent="0.25">
      <c r="B60" s="32" t="s">
        <v>27</v>
      </c>
      <c r="C60" s="33" t="s">
        <v>109</v>
      </c>
      <c r="D60" s="44">
        <f>+'Ejecución SIGEF'!D92</f>
        <v>0</v>
      </c>
      <c r="E60" s="44">
        <f>+'Ejecución SIGEF'!E92</f>
        <v>0</v>
      </c>
      <c r="F60" s="48">
        <f t="shared" si="5"/>
        <v>0</v>
      </c>
    </row>
    <row r="61" spans="2:6" s="3" customFormat="1" ht="20.100000000000001" customHeight="1" x14ac:dyDescent="0.25">
      <c r="B61" s="32" t="s">
        <v>56</v>
      </c>
      <c r="C61" s="33" t="s">
        <v>110</v>
      </c>
      <c r="D61" s="44">
        <f>+'Ejecución SIGEF'!D93</f>
        <v>0</v>
      </c>
      <c r="E61" s="44">
        <f>+'Ejecución SIGEF'!E93</f>
        <v>0</v>
      </c>
      <c r="F61" s="48">
        <f t="shared" si="5"/>
        <v>0</v>
      </c>
    </row>
    <row r="62" spans="2:6" s="3" customFormat="1" ht="20.100000000000001" customHeight="1" x14ac:dyDescent="0.25">
      <c r="B62" s="32" t="s">
        <v>57</v>
      </c>
      <c r="C62" s="33" t="s">
        <v>111</v>
      </c>
      <c r="D62" s="44">
        <v>0</v>
      </c>
      <c r="E62" s="44">
        <v>0</v>
      </c>
      <c r="F62" s="48">
        <f t="shared" si="5"/>
        <v>0</v>
      </c>
    </row>
    <row r="63" spans="2:6" s="3" customFormat="1" ht="20.100000000000001" customHeight="1" x14ac:dyDescent="0.25">
      <c r="B63" s="32" t="s">
        <v>58</v>
      </c>
      <c r="C63" s="33" t="s">
        <v>112</v>
      </c>
      <c r="D63" s="44">
        <v>0</v>
      </c>
      <c r="E63" s="44">
        <v>0</v>
      </c>
      <c r="F63" s="48">
        <f t="shared" si="5"/>
        <v>0</v>
      </c>
    </row>
    <row r="64" spans="2:6" s="3" customFormat="1" ht="20.100000000000001" customHeight="1" x14ac:dyDescent="0.25">
      <c r="B64" s="38">
        <v>2.7</v>
      </c>
      <c r="C64" s="39" t="s">
        <v>113</v>
      </c>
      <c r="D64" s="40"/>
      <c r="E64" s="40"/>
      <c r="F64" s="40"/>
    </row>
    <row r="65" spans="2:7" s="3" customFormat="1" ht="20.100000000000001" customHeight="1" x14ac:dyDescent="0.25">
      <c r="B65" s="32" t="s">
        <v>59</v>
      </c>
      <c r="C65" s="33" t="s">
        <v>114</v>
      </c>
      <c r="D65" s="44">
        <v>0</v>
      </c>
      <c r="E65" s="44">
        <v>0</v>
      </c>
      <c r="F65" s="48">
        <f>+D65+E65</f>
        <v>0</v>
      </c>
    </row>
    <row r="66" spans="2:7" s="3" customFormat="1" ht="20.100000000000001" customHeight="1" x14ac:dyDescent="0.25">
      <c r="B66" s="32" t="s">
        <v>60</v>
      </c>
      <c r="C66" s="33" t="s">
        <v>117</v>
      </c>
      <c r="D66" s="44">
        <v>0</v>
      </c>
      <c r="E66" s="44">
        <v>0</v>
      </c>
      <c r="F66" s="48">
        <f t="shared" ref="F66:F68" si="6">+D66+E66</f>
        <v>0</v>
      </c>
    </row>
    <row r="67" spans="2:7" s="3" customFormat="1" ht="20.100000000000001" customHeight="1" x14ac:dyDescent="0.25">
      <c r="B67" s="32" t="s">
        <v>61</v>
      </c>
      <c r="C67" s="33" t="s">
        <v>115</v>
      </c>
      <c r="D67" s="44">
        <v>0</v>
      </c>
      <c r="E67" s="44">
        <v>0</v>
      </c>
      <c r="F67" s="48">
        <f t="shared" si="6"/>
        <v>0</v>
      </c>
    </row>
    <row r="68" spans="2:7" s="3" customFormat="1" ht="30.75" customHeight="1" x14ac:dyDescent="0.25">
      <c r="B68" s="32" t="s">
        <v>62</v>
      </c>
      <c r="C68" s="33" t="s">
        <v>116</v>
      </c>
      <c r="D68" s="44">
        <v>0</v>
      </c>
      <c r="E68" s="44">
        <v>0</v>
      </c>
      <c r="F68" s="48">
        <f t="shared" si="6"/>
        <v>0</v>
      </c>
    </row>
    <row r="69" spans="2:7" s="3" customFormat="1" ht="20.100000000000001" customHeight="1" x14ac:dyDescent="0.25">
      <c r="B69" s="38">
        <v>2.8</v>
      </c>
      <c r="C69" s="39" t="s">
        <v>118</v>
      </c>
      <c r="D69" s="40"/>
      <c r="E69" s="40"/>
      <c r="F69" s="40"/>
    </row>
    <row r="70" spans="2:7" s="3" customFormat="1" ht="20.100000000000001" customHeight="1" x14ac:dyDescent="0.25">
      <c r="B70" s="32" t="s">
        <v>63</v>
      </c>
      <c r="C70" s="33" t="s">
        <v>132</v>
      </c>
      <c r="D70" s="44">
        <v>0</v>
      </c>
      <c r="E70" s="44">
        <v>0</v>
      </c>
      <c r="F70" s="48">
        <f>+D70+E70</f>
        <v>0</v>
      </c>
    </row>
    <row r="71" spans="2:7" s="3" customFormat="1" ht="20.100000000000001" customHeight="1" x14ac:dyDescent="0.25">
      <c r="B71" s="32" t="s">
        <v>64</v>
      </c>
      <c r="C71" s="33" t="s">
        <v>133</v>
      </c>
      <c r="D71" s="44">
        <v>0</v>
      </c>
      <c r="E71" s="44">
        <v>0</v>
      </c>
      <c r="F71" s="48">
        <f>+D71+E71</f>
        <v>0</v>
      </c>
    </row>
    <row r="72" spans="2:7" s="3" customFormat="1" ht="20.100000000000001" customHeight="1" x14ac:dyDescent="0.25">
      <c r="B72" s="38">
        <v>2.9</v>
      </c>
      <c r="C72" s="39" t="s">
        <v>119</v>
      </c>
      <c r="D72" s="40"/>
      <c r="E72" s="40"/>
      <c r="F72" s="40"/>
    </row>
    <row r="73" spans="2:7" s="3" customFormat="1" ht="20.100000000000001" customHeight="1" x14ac:dyDescent="0.25">
      <c r="B73" s="32" t="s">
        <v>65</v>
      </c>
      <c r="C73" s="33" t="s">
        <v>134</v>
      </c>
      <c r="D73" s="44">
        <v>0</v>
      </c>
      <c r="E73" s="44">
        <v>0</v>
      </c>
      <c r="F73" s="48">
        <f>+D73+E73</f>
        <v>0</v>
      </c>
    </row>
    <row r="74" spans="2:7" s="3" customFormat="1" ht="20.100000000000001" customHeight="1" x14ac:dyDescent="0.25">
      <c r="B74" s="32" t="s">
        <v>66</v>
      </c>
      <c r="C74" s="33" t="s">
        <v>142</v>
      </c>
      <c r="D74" s="44">
        <v>0</v>
      </c>
      <c r="E74" s="44">
        <v>0</v>
      </c>
      <c r="F74" s="48">
        <f t="shared" ref="F74:F75" si="7">+D74+E74</f>
        <v>0</v>
      </c>
    </row>
    <row r="75" spans="2:7" s="3" customFormat="1" ht="20.100000000000001" customHeight="1" x14ac:dyDescent="0.25">
      <c r="B75" s="32" t="s">
        <v>67</v>
      </c>
      <c r="C75" s="33" t="s">
        <v>143</v>
      </c>
      <c r="D75" s="44">
        <v>0</v>
      </c>
      <c r="E75" s="44">
        <v>0</v>
      </c>
      <c r="F75" s="48">
        <f t="shared" si="7"/>
        <v>0</v>
      </c>
    </row>
    <row r="76" spans="2:7" s="7" customFormat="1" ht="20.100000000000001" customHeight="1" x14ac:dyDescent="0.25">
      <c r="B76" s="91" t="s">
        <v>0</v>
      </c>
      <c r="C76" s="91"/>
      <c r="D76" s="30">
        <f>SUM(D13:D75)</f>
        <v>51930087.609999999</v>
      </c>
      <c r="E76" s="30">
        <f>SUM(E13:E75)</f>
        <v>123641171.28</v>
      </c>
      <c r="F76" s="30">
        <f t="shared" ref="F76" si="8">SUM(F13:F75)</f>
        <v>175571258.88999999</v>
      </c>
      <c r="G76" s="1"/>
    </row>
    <row r="77" spans="2:7" s="3" customFormat="1" ht="20.100000000000001" customHeight="1" x14ac:dyDescent="0.25">
      <c r="B77" s="34">
        <v>4</v>
      </c>
      <c r="C77" s="36" t="s">
        <v>120</v>
      </c>
      <c r="D77" s="44"/>
      <c r="E77" s="44"/>
      <c r="F77" s="48">
        <f t="shared" ref="F77:F85" si="9">SUM(E77:E77)</f>
        <v>0</v>
      </c>
    </row>
    <row r="78" spans="2:7" s="7" customFormat="1" ht="20.100000000000001" customHeight="1" x14ac:dyDescent="0.25">
      <c r="B78" s="32">
        <v>4.0999999999999996</v>
      </c>
      <c r="C78" s="37" t="s">
        <v>126</v>
      </c>
      <c r="D78" s="44"/>
      <c r="E78" s="44"/>
      <c r="F78" s="48">
        <f t="shared" si="9"/>
        <v>0</v>
      </c>
      <c r="G78" s="1"/>
    </row>
    <row r="79" spans="2:7" s="7" customFormat="1" ht="20.100000000000001" customHeight="1" x14ac:dyDescent="0.25">
      <c r="B79" s="32" t="s">
        <v>121</v>
      </c>
      <c r="C79" s="35" t="s">
        <v>127</v>
      </c>
      <c r="D79" s="44">
        <v>0</v>
      </c>
      <c r="E79" s="44">
        <v>0</v>
      </c>
      <c r="F79" s="48">
        <f t="shared" si="9"/>
        <v>0</v>
      </c>
      <c r="G79" s="1"/>
    </row>
    <row r="80" spans="2:7" s="7" customFormat="1" ht="20.100000000000001" customHeight="1" x14ac:dyDescent="0.25">
      <c r="B80" s="32" t="s">
        <v>122</v>
      </c>
      <c r="C80" s="35" t="s">
        <v>128</v>
      </c>
      <c r="D80" s="44">
        <v>0</v>
      </c>
      <c r="E80" s="44">
        <v>0</v>
      </c>
      <c r="F80" s="48">
        <f t="shared" si="9"/>
        <v>0</v>
      </c>
      <c r="G80" s="1"/>
    </row>
    <row r="81" spans="2:8" s="7" customFormat="1" ht="20.100000000000001" customHeight="1" x14ac:dyDescent="0.25">
      <c r="B81" s="32">
        <v>4.2</v>
      </c>
      <c r="C81" s="37" t="s">
        <v>129</v>
      </c>
      <c r="D81" s="44"/>
      <c r="E81" s="44"/>
      <c r="F81" s="48">
        <f t="shared" si="9"/>
        <v>0</v>
      </c>
      <c r="G81" s="1"/>
    </row>
    <row r="82" spans="2:8" s="7" customFormat="1" ht="20.100000000000001" customHeight="1" x14ac:dyDescent="0.25">
      <c r="B82" s="32" t="s">
        <v>124</v>
      </c>
      <c r="C82" s="35" t="s">
        <v>130</v>
      </c>
      <c r="D82" s="44">
        <v>0</v>
      </c>
      <c r="E82" s="44">
        <v>0</v>
      </c>
      <c r="F82" s="48">
        <f t="shared" si="9"/>
        <v>0</v>
      </c>
      <c r="G82" s="1"/>
    </row>
    <row r="83" spans="2:8" s="7" customFormat="1" ht="20.100000000000001" customHeight="1" x14ac:dyDescent="0.25">
      <c r="B83" s="32" t="s">
        <v>125</v>
      </c>
      <c r="C83" s="35" t="s">
        <v>131</v>
      </c>
      <c r="D83" s="44">
        <v>0</v>
      </c>
      <c r="E83" s="44">
        <v>0</v>
      </c>
      <c r="F83" s="48">
        <f t="shared" si="9"/>
        <v>0</v>
      </c>
      <c r="G83" s="1"/>
    </row>
    <row r="84" spans="2:8" s="7" customFormat="1" ht="20.100000000000001" customHeight="1" x14ac:dyDescent="0.25">
      <c r="B84" s="32">
        <v>4.3</v>
      </c>
      <c r="C84" s="37" t="s">
        <v>135</v>
      </c>
      <c r="D84" s="44"/>
      <c r="E84" s="44"/>
      <c r="F84" s="48">
        <f t="shared" si="9"/>
        <v>0</v>
      </c>
      <c r="G84" s="1"/>
    </row>
    <row r="85" spans="2:8" s="7" customFormat="1" ht="20.100000000000001" customHeight="1" x14ac:dyDescent="0.25">
      <c r="B85" s="32" t="s">
        <v>123</v>
      </c>
      <c r="C85" s="35" t="s">
        <v>136</v>
      </c>
      <c r="D85" s="44">
        <v>0</v>
      </c>
      <c r="E85" s="44">
        <v>0</v>
      </c>
      <c r="F85" s="48">
        <f t="shared" si="9"/>
        <v>0</v>
      </c>
      <c r="G85" s="1"/>
    </row>
    <row r="86" spans="2:8" s="7" customFormat="1" ht="20.100000000000001" customHeight="1" x14ac:dyDescent="0.25">
      <c r="B86" s="91" t="s">
        <v>1</v>
      </c>
      <c r="C86" s="91"/>
      <c r="D86" s="31">
        <f t="shared" ref="D86:E86" si="10">SUM(D78:D85)</f>
        <v>0</v>
      </c>
      <c r="E86" s="31">
        <f t="shared" si="10"/>
        <v>0</v>
      </c>
      <c r="F86" s="31">
        <f t="shared" ref="F86" si="11">SUM(F78:F85)</f>
        <v>0</v>
      </c>
      <c r="G86" s="1"/>
    </row>
    <row r="87" spans="2:8" s="7" customFormat="1" ht="20.100000000000001" customHeight="1" x14ac:dyDescent="0.25">
      <c r="B87" s="25"/>
      <c r="C87" s="27"/>
      <c r="D87" s="26"/>
      <c r="E87" s="26"/>
      <c r="F87" s="26"/>
      <c r="G87" s="1"/>
    </row>
    <row r="88" spans="2:8" s="7" customFormat="1" ht="20.100000000000001" customHeight="1" x14ac:dyDescent="0.25">
      <c r="B88" s="91" t="s">
        <v>2</v>
      </c>
      <c r="C88" s="91"/>
      <c r="D88" s="28">
        <f>+D76+D86</f>
        <v>51930087.609999999</v>
      </c>
      <c r="E88" s="28">
        <f>+E76+E86</f>
        <v>123641171.28</v>
      </c>
      <c r="F88" s="28">
        <f>+F76+F86</f>
        <v>175571258.88999999</v>
      </c>
      <c r="G88" s="1"/>
    </row>
    <row r="89" spans="2:8" s="45" customFormat="1" ht="18.75" customHeight="1" x14ac:dyDescent="0.3">
      <c r="B89" s="90"/>
      <c r="C89" s="90"/>
      <c r="D89" s="90"/>
      <c r="E89" s="90"/>
      <c r="F89" s="56"/>
    </row>
    <row r="90" spans="2:8" s="18" customFormat="1" ht="17.25" x14ac:dyDescent="0.3">
      <c r="B90" s="49" t="s">
        <v>218</v>
      </c>
      <c r="C90" s="29"/>
      <c r="D90" s="29"/>
      <c r="E90" s="29"/>
      <c r="F90" s="29"/>
      <c r="H90" s="19"/>
    </row>
    <row r="91" spans="2:8" s="18" customFormat="1" ht="17.25" x14ac:dyDescent="0.3">
      <c r="B91" s="49" t="s">
        <v>219</v>
      </c>
      <c r="C91" s="29"/>
      <c r="D91" s="29"/>
      <c r="E91" s="29"/>
      <c r="F91" s="29"/>
      <c r="H91" s="19"/>
    </row>
    <row r="92" spans="2:8" s="18" customFormat="1" ht="17.25" x14ac:dyDescent="0.3">
      <c r="B92" s="49" t="s">
        <v>220</v>
      </c>
      <c r="C92" s="29"/>
      <c r="D92" s="29"/>
      <c r="E92" s="29"/>
      <c r="F92" s="29"/>
      <c r="H92" s="19"/>
    </row>
    <row r="93" spans="2:8" s="18" customFormat="1" ht="17.25" x14ac:dyDescent="0.3">
      <c r="B93" s="49" t="s">
        <v>221</v>
      </c>
      <c r="C93" s="29"/>
      <c r="D93" s="29"/>
      <c r="E93" s="29"/>
      <c r="F93" s="29"/>
      <c r="H93" s="19"/>
    </row>
    <row r="94" spans="2:8" s="18" customFormat="1" ht="17.25" x14ac:dyDescent="0.3">
      <c r="B94" s="49" t="s">
        <v>222</v>
      </c>
      <c r="C94" s="29"/>
      <c r="D94" s="29"/>
      <c r="E94" s="29"/>
      <c r="F94" s="29"/>
      <c r="H94" s="19"/>
    </row>
    <row r="95" spans="2:8" s="7" customFormat="1" ht="18.75" x14ac:dyDescent="0.3">
      <c r="B95" s="20"/>
      <c r="C95" s="20"/>
      <c r="D95" s="21"/>
      <c r="E95" s="21"/>
      <c r="F95" s="11"/>
      <c r="G95" s="1"/>
    </row>
    <row r="96" spans="2:8" s="7" customFormat="1" ht="18.75" x14ac:dyDescent="0.3">
      <c r="B96" s="20"/>
      <c r="C96" s="20"/>
      <c r="D96" s="21"/>
      <c r="E96" s="21"/>
      <c r="F96" s="11"/>
      <c r="G96" s="1"/>
    </row>
  </sheetData>
  <mergeCells count="11">
    <mergeCell ref="B89:E89"/>
    <mergeCell ref="B8:F8"/>
    <mergeCell ref="B9:F9"/>
    <mergeCell ref="B76:C76"/>
    <mergeCell ref="B86:C86"/>
    <mergeCell ref="B88:C88"/>
    <mergeCell ref="B3:F3"/>
    <mergeCell ref="B4:F4"/>
    <mergeCell ref="B5:F5"/>
    <mergeCell ref="B6:F6"/>
    <mergeCell ref="B7:F7"/>
  </mergeCells>
  <phoneticPr fontId="19" type="noConversion"/>
  <pageMargins left="0.23622047244094491" right="0.23622047244094491" top="0.74803149606299213" bottom="0.74803149606299213" header="0.31496062992125984" footer="0.31496062992125984"/>
  <pageSetup scale="75" fitToHeight="0" orientation="portrait" r:id="rId1"/>
  <ignoredErrors>
    <ignoredError sqref="F76:F7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FBB9-281F-492D-8D0B-7C683901F74A}">
  <dimension ref="B1:J97"/>
  <sheetViews>
    <sheetView showGridLines="0" topLeftCell="B1" zoomScaleNormal="100" workbookViewId="0">
      <pane ySplit="9" topLeftCell="A10" activePane="bottomLeft" state="frozen"/>
      <selection pane="bottomLeft" activeCell="H80" sqref="H80"/>
    </sheetView>
  </sheetViews>
  <sheetFormatPr baseColWidth="10" defaultColWidth="9.140625" defaultRowHeight="15" x14ac:dyDescent="0.25"/>
  <cols>
    <col min="1" max="1" width="3.5703125" customWidth="1"/>
    <col min="2" max="2" width="10.7109375" style="66" customWidth="1"/>
    <col min="3" max="3" width="57.140625" customWidth="1"/>
    <col min="4" max="4" width="15.5703125" style="6" customWidth="1"/>
    <col min="5" max="5" width="15.85546875" style="6" customWidth="1"/>
    <col min="6" max="6" width="16" style="10" customWidth="1"/>
    <col min="7" max="7" width="17.7109375" customWidth="1"/>
    <col min="8" max="8" width="12.28515625" customWidth="1"/>
  </cols>
  <sheetData>
    <row r="1" spans="2:10" ht="15.75" customHeight="1" x14ac:dyDescent="0.25">
      <c r="B1" s="94" t="s">
        <v>137</v>
      </c>
      <c r="C1" s="94"/>
      <c r="D1" s="94"/>
      <c r="E1" s="94"/>
      <c r="F1" s="94"/>
    </row>
    <row r="2" spans="2:10" ht="15" customHeight="1" x14ac:dyDescent="0.25">
      <c r="B2" s="94" t="s">
        <v>138</v>
      </c>
      <c r="C2" s="94"/>
      <c r="D2" s="94"/>
      <c r="E2" s="94"/>
      <c r="F2" s="94"/>
    </row>
    <row r="3" spans="2:10" ht="23.25" customHeight="1" x14ac:dyDescent="0.25">
      <c r="B3" s="95" t="s">
        <v>139</v>
      </c>
      <c r="C3" s="95"/>
      <c r="D3" s="95"/>
      <c r="E3" s="95"/>
      <c r="F3" s="95"/>
    </row>
    <row r="4" spans="2:10" ht="16.5" customHeight="1" x14ac:dyDescent="0.25">
      <c r="B4" s="96" t="s">
        <v>140</v>
      </c>
      <c r="C4" s="96"/>
      <c r="D4" s="96"/>
      <c r="E4" s="96"/>
      <c r="F4" s="96"/>
    </row>
    <row r="5" spans="2:10" ht="15.75" customHeight="1" x14ac:dyDescent="0.25">
      <c r="B5" s="97" t="s">
        <v>145</v>
      </c>
      <c r="C5" s="97"/>
      <c r="D5" s="97"/>
      <c r="E5" s="97"/>
      <c r="F5" s="97"/>
    </row>
    <row r="6" spans="2:10" x14ac:dyDescent="0.25">
      <c r="B6" s="98" t="s">
        <v>312</v>
      </c>
      <c r="C6" s="98"/>
      <c r="D6" s="98"/>
      <c r="E6" s="98"/>
      <c r="F6" s="98"/>
    </row>
    <row r="7" spans="2:10" x14ac:dyDescent="0.25">
      <c r="B7" s="92" t="s">
        <v>141</v>
      </c>
      <c r="C7" s="92"/>
      <c r="D7" s="92"/>
      <c r="E7" s="92"/>
      <c r="F7" s="92"/>
    </row>
    <row r="8" spans="2:10" ht="0.75" customHeight="1" x14ac:dyDescent="0.25">
      <c r="C8" s="50"/>
      <c r="D8" s="74"/>
      <c r="E8" s="50"/>
      <c r="F8" s="50"/>
    </row>
    <row r="9" spans="2:10" ht="29.25" customHeight="1" x14ac:dyDescent="0.25">
      <c r="B9" s="67" t="s">
        <v>15</v>
      </c>
      <c r="C9" s="23" t="s">
        <v>16</v>
      </c>
      <c r="D9" s="24" t="s">
        <v>144</v>
      </c>
      <c r="E9" s="24" t="s">
        <v>309</v>
      </c>
      <c r="F9" s="24" t="s">
        <v>206</v>
      </c>
    </row>
    <row r="10" spans="2:10" s="4" customFormat="1" ht="15" customHeight="1" x14ac:dyDescent="0.25">
      <c r="B10" s="61">
        <v>2.1</v>
      </c>
      <c r="C10" s="61" t="s">
        <v>20</v>
      </c>
      <c r="D10" s="62"/>
      <c r="E10" s="62"/>
      <c r="F10" s="22"/>
      <c r="G10" s="3"/>
    </row>
    <row r="11" spans="2:10" s="13" customFormat="1" ht="15" customHeight="1" x14ac:dyDescent="0.25">
      <c r="B11" s="68" t="s">
        <v>146</v>
      </c>
      <c r="C11" t="s">
        <v>293</v>
      </c>
      <c r="D11" s="78">
        <v>9754808.3900000006</v>
      </c>
      <c r="E11" s="78">
        <v>9471565.2699999996</v>
      </c>
      <c r="F11" s="79">
        <f>SUM(D11:E11)</f>
        <v>19226373.66</v>
      </c>
      <c r="G11" s="14"/>
      <c r="H11" s="15"/>
      <c r="I11" s="15"/>
      <c r="J11" s="15"/>
    </row>
    <row r="12" spans="2:10" s="13" customFormat="1" ht="15" customHeight="1" x14ac:dyDescent="0.25">
      <c r="B12" t="s">
        <v>294</v>
      </c>
      <c r="C12" s="13" t="s">
        <v>295</v>
      </c>
      <c r="D12" s="80">
        <v>0</v>
      </c>
      <c r="E12" s="78">
        <v>9094137.2200000007</v>
      </c>
      <c r="F12" s="79">
        <f t="shared" ref="F12:F75" si="0">SUM(D12:E12)</f>
        <v>9094137.2200000007</v>
      </c>
      <c r="G12" s="14"/>
      <c r="H12" s="15"/>
      <c r="I12" s="15"/>
      <c r="J12" s="15"/>
    </row>
    <row r="13" spans="2:10" s="13" customFormat="1" ht="15" customHeight="1" x14ac:dyDescent="0.25">
      <c r="B13" s="68" t="s">
        <v>251</v>
      </c>
      <c r="C13" s="13" t="s">
        <v>252</v>
      </c>
      <c r="D13" s="80">
        <v>0</v>
      </c>
      <c r="E13" s="80">
        <v>0</v>
      </c>
      <c r="F13" s="79">
        <f t="shared" si="0"/>
        <v>0</v>
      </c>
      <c r="G13" s="14"/>
      <c r="H13" s="15"/>
      <c r="I13" s="15"/>
      <c r="J13" s="15"/>
    </row>
    <row r="14" spans="2:10" s="13" customFormat="1" ht="15" customHeight="1" x14ac:dyDescent="0.25">
      <c r="B14" s="68" t="s">
        <v>253</v>
      </c>
      <c r="C14" s="13" t="s">
        <v>254</v>
      </c>
      <c r="D14" s="80">
        <v>0</v>
      </c>
      <c r="E14" s="80">
        <v>0</v>
      </c>
      <c r="F14" s="79">
        <f t="shared" si="0"/>
        <v>0</v>
      </c>
      <c r="G14" s="14"/>
      <c r="H14" s="15"/>
      <c r="I14" s="15"/>
      <c r="J14" s="15"/>
    </row>
    <row r="15" spans="2:10" s="13" customFormat="1" ht="15" customHeight="1" x14ac:dyDescent="0.25">
      <c r="B15" s="68" t="s">
        <v>147</v>
      </c>
      <c r="C15" s="13" t="s">
        <v>148</v>
      </c>
      <c r="D15" s="77">
        <v>193000</v>
      </c>
      <c r="E15" s="78">
        <v>137000</v>
      </c>
      <c r="F15" s="79">
        <f t="shared" si="0"/>
        <v>330000</v>
      </c>
      <c r="G15" s="14"/>
      <c r="H15" s="15"/>
      <c r="I15" s="15"/>
      <c r="J15" s="15"/>
    </row>
    <row r="16" spans="2:10" s="13" customFormat="1" ht="15" customHeight="1" x14ac:dyDescent="0.25">
      <c r="B16" s="5" t="s">
        <v>264</v>
      </c>
      <c r="C16" s="8" t="s">
        <v>271</v>
      </c>
      <c r="D16" s="80">
        <v>0</v>
      </c>
      <c r="E16" s="80">
        <v>0</v>
      </c>
      <c r="F16" s="79">
        <f t="shared" si="0"/>
        <v>0</v>
      </c>
      <c r="G16" s="14"/>
      <c r="H16" s="15"/>
      <c r="I16" s="15"/>
      <c r="J16" s="15"/>
    </row>
    <row r="17" spans="2:10" s="54" customFormat="1" ht="15" customHeight="1" x14ac:dyDescent="0.25">
      <c r="B17" s="69" t="s">
        <v>290</v>
      </c>
      <c r="C17" s="63" t="s">
        <v>289</v>
      </c>
      <c r="D17" s="81">
        <v>0</v>
      </c>
      <c r="E17" s="81">
        <v>0</v>
      </c>
      <c r="F17" s="79">
        <f t="shared" si="0"/>
        <v>0</v>
      </c>
      <c r="G17" s="55"/>
      <c r="H17" s="53"/>
      <c r="I17" s="53"/>
      <c r="J17" s="53"/>
    </row>
    <row r="18" spans="2:10" s="13" customFormat="1" ht="15" customHeight="1" x14ac:dyDescent="0.25">
      <c r="B18" s="68" t="s">
        <v>149</v>
      </c>
      <c r="C18" s="13" t="s">
        <v>150</v>
      </c>
      <c r="D18" s="78">
        <v>679692.11</v>
      </c>
      <c r="E18" s="78">
        <v>1304384.49</v>
      </c>
      <c r="F18" s="79">
        <f t="shared" si="0"/>
        <v>1984076.6</v>
      </c>
      <c r="G18" s="14"/>
      <c r="H18" s="15"/>
      <c r="I18" s="15"/>
      <c r="J18" s="15"/>
    </row>
    <row r="19" spans="2:10" s="13" customFormat="1" ht="15" customHeight="1" x14ac:dyDescent="0.25">
      <c r="B19" s="68" t="s">
        <v>151</v>
      </c>
      <c r="C19" s="13" t="s">
        <v>152</v>
      </c>
      <c r="D19" s="77">
        <v>692360.45</v>
      </c>
      <c r="E19" s="77">
        <v>1317933.94</v>
      </c>
      <c r="F19" s="79">
        <f t="shared" si="0"/>
        <v>2010294.39</v>
      </c>
      <c r="G19" s="14"/>
      <c r="H19" s="15"/>
      <c r="I19" s="15"/>
      <c r="J19" s="15"/>
    </row>
    <row r="20" spans="2:10" s="13" customFormat="1" ht="15" customHeight="1" x14ac:dyDescent="0.25">
      <c r="B20" s="68" t="s">
        <v>153</v>
      </c>
      <c r="C20" s="13" t="s">
        <v>154</v>
      </c>
      <c r="D20" s="78">
        <v>83733.39</v>
      </c>
      <c r="E20" s="78">
        <v>159357.92000000001</v>
      </c>
      <c r="F20" s="79">
        <f t="shared" si="0"/>
        <v>243091.31</v>
      </c>
      <c r="G20" s="14"/>
      <c r="H20" s="15"/>
      <c r="I20" s="15"/>
      <c r="J20" s="15"/>
    </row>
    <row r="21" spans="2:10" s="13" customFormat="1" ht="15" customHeight="1" x14ac:dyDescent="0.25">
      <c r="B21" s="68" t="s">
        <v>155</v>
      </c>
      <c r="C21" s="64" t="s">
        <v>156</v>
      </c>
      <c r="D21" s="78">
        <v>86530.69</v>
      </c>
      <c r="E21" s="78">
        <v>86530.69</v>
      </c>
      <c r="F21" s="79">
        <f t="shared" si="0"/>
        <v>173061.38</v>
      </c>
      <c r="G21" s="14"/>
      <c r="H21" s="15"/>
      <c r="I21" s="15"/>
      <c r="J21" s="15"/>
    </row>
    <row r="22" spans="2:10" s="13" customFormat="1" ht="15" customHeight="1" x14ac:dyDescent="0.25">
      <c r="B22" s="58">
        <v>2.2000000000000002</v>
      </c>
      <c r="C22" s="58" t="s">
        <v>26</v>
      </c>
      <c r="D22" s="80"/>
      <c r="E22" s="80"/>
      <c r="F22" s="79"/>
      <c r="G22" s="14"/>
      <c r="H22" s="15"/>
      <c r="I22" s="15"/>
      <c r="J22" s="15"/>
    </row>
    <row r="23" spans="2:10" s="13" customFormat="1" ht="15" customHeight="1" x14ac:dyDescent="0.25">
      <c r="B23" s="68" t="s">
        <v>207</v>
      </c>
      <c r="C23" s="13" t="s">
        <v>208</v>
      </c>
      <c r="D23" s="80">
        <v>0</v>
      </c>
      <c r="E23" s="80">
        <v>272019.58</v>
      </c>
      <c r="F23" s="79">
        <f t="shared" si="0"/>
        <v>272019.58</v>
      </c>
      <c r="G23" s="14"/>
      <c r="H23" s="15"/>
      <c r="I23" s="15"/>
      <c r="J23" s="15"/>
    </row>
    <row r="24" spans="2:10" s="13" customFormat="1" ht="15" customHeight="1" x14ac:dyDescent="0.25">
      <c r="B24" s="68" t="s">
        <v>209</v>
      </c>
      <c r="C24" s="13" t="s">
        <v>210</v>
      </c>
      <c r="D24" s="80">
        <v>0</v>
      </c>
      <c r="E24" s="80">
        <v>152176</v>
      </c>
      <c r="F24" s="79">
        <f t="shared" si="0"/>
        <v>152176</v>
      </c>
      <c r="G24" s="14"/>
      <c r="H24" s="15"/>
      <c r="I24" s="15"/>
      <c r="J24" s="15"/>
    </row>
    <row r="25" spans="2:10" s="13" customFormat="1" ht="15" customHeight="1" x14ac:dyDescent="0.25">
      <c r="B25" s="68" t="s">
        <v>157</v>
      </c>
      <c r="C25" s="13" t="s">
        <v>158</v>
      </c>
      <c r="D25" s="80">
        <v>0</v>
      </c>
      <c r="E25" s="80">
        <v>0</v>
      </c>
      <c r="F25" s="79">
        <f t="shared" si="0"/>
        <v>0</v>
      </c>
      <c r="G25" s="14"/>
      <c r="H25" s="15"/>
      <c r="I25" s="15"/>
      <c r="J25" s="15"/>
    </row>
    <row r="26" spans="2:10" s="13" customFormat="1" ht="15" customHeight="1" x14ac:dyDescent="0.25">
      <c r="B26" s="68" t="s">
        <v>159</v>
      </c>
      <c r="C26" s="13" t="s">
        <v>160</v>
      </c>
      <c r="D26" s="80">
        <v>0</v>
      </c>
      <c r="E26" s="80">
        <v>0</v>
      </c>
      <c r="F26" s="79">
        <f t="shared" si="0"/>
        <v>0</v>
      </c>
      <c r="G26" s="14"/>
      <c r="H26" s="15"/>
      <c r="I26" s="15"/>
      <c r="J26" s="15"/>
    </row>
    <row r="27" spans="2:10" s="13" customFormat="1" ht="15" customHeight="1" x14ac:dyDescent="0.25">
      <c r="B27" s="68" t="s">
        <v>227</v>
      </c>
      <c r="C27" s="13" t="s">
        <v>228</v>
      </c>
      <c r="D27" s="80">
        <v>0</v>
      </c>
      <c r="E27" s="80">
        <v>0</v>
      </c>
      <c r="F27" s="79">
        <f t="shared" si="0"/>
        <v>0</v>
      </c>
      <c r="G27" s="14"/>
      <c r="H27" s="15"/>
      <c r="I27" s="15"/>
      <c r="J27" s="15"/>
    </row>
    <row r="28" spans="2:10" s="13" customFormat="1" ht="15" customHeight="1" x14ac:dyDescent="0.25">
      <c r="B28" s="68" t="s">
        <v>161</v>
      </c>
      <c r="C28" s="13" t="s">
        <v>162</v>
      </c>
      <c r="D28" s="80">
        <v>0</v>
      </c>
      <c r="E28" s="80">
        <v>0</v>
      </c>
      <c r="F28" s="79">
        <f t="shared" si="0"/>
        <v>0</v>
      </c>
      <c r="G28" s="14"/>
      <c r="H28" s="15"/>
      <c r="I28" s="15"/>
      <c r="J28" s="15"/>
    </row>
    <row r="29" spans="2:10" s="13" customFormat="1" ht="15" customHeight="1" x14ac:dyDescent="0.25">
      <c r="B29" s="68" t="s">
        <v>163</v>
      </c>
      <c r="C29" s="13" t="s">
        <v>164</v>
      </c>
      <c r="D29" s="80">
        <v>0</v>
      </c>
      <c r="E29" s="78">
        <v>88912.12</v>
      </c>
      <c r="F29" s="79">
        <f t="shared" si="0"/>
        <v>88912.12</v>
      </c>
      <c r="G29" s="14"/>
      <c r="H29" s="16"/>
      <c r="I29" s="15"/>
      <c r="J29" s="15"/>
    </row>
    <row r="30" spans="2:10" s="13" customFormat="1" ht="15" customHeight="1" x14ac:dyDescent="0.25">
      <c r="B30" s="68" t="s">
        <v>265</v>
      </c>
      <c r="C30" s="13" t="s">
        <v>270</v>
      </c>
      <c r="D30" s="80">
        <v>0</v>
      </c>
      <c r="E30" s="80">
        <v>0</v>
      </c>
      <c r="F30" s="79">
        <f t="shared" si="0"/>
        <v>0</v>
      </c>
      <c r="G30" s="14"/>
      <c r="H30" s="16"/>
      <c r="I30" s="15"/>
      <c r="J30" s="15"/>
    </row>
    <row r="31" spans="2:10" s="13" customFormat="1" ht="15" customHeight="1" x14ac:dyDescent="0.25">
      <c r="B31" s="68" t="s">
        <v>165</v>
      </c>
      <c r="C31" s="13" t="s">
        <v>166</v>
      </c>
      <c r="D31" s="80">
        <v>0</v>
      </c>
      <c r="E31" s="80">
        <v>0</v>
      </c>
      <c r="F31" s="79">
        <f t="shared" si="0"/>
        <v>0</v>
      </c>
      <c r="G31" s="15"/>
      <c r="H31" s="15"/>
      <c r="I31" s="15"/>
      <c r="J31" s="15"/>
    </row>
    <row r="32" spans="2:10" s="13" customFormat="1" ht="15" customHeight="1" x14ac:dyDescent="0.25">
      <c r="B32" s="68" t="s">
        <v>272</v>
      </c>
      <c r="C32" s="13" t="s">
        <v>273</v>
      </c>
      <c r="D32" s="80">
        <v>0</v>
      </c>
      <c r="E32" s="80">
        <v>0</v>
      </c>
      <c r="F32" s="79">
        <f t="shared" si="0"/>
        <v>0</v>
      </c>
      <c r="G32" s="15"/>
      <c r="H32" s="15"/>
      <c r="I32" s="15"/>
      <c r="J32" s="15"/>
    </row>
    <row r="33" spans="2:10" s="13" customFormat="1" ht="15" customHeight="1" x14ac:dyDescent="0.25">
      <c r="B33" s="68" t="s">
        <v>266</v>
      </c>
      <c r="C33" s="13" t="s">
        <v>267</v>
      </c>
      <c r="D33" s="80">
        <v>0</v>
      </c>
      <c r="E33" s="80">
        <v>0</v>
      </c>
      <c r="F33" s="79">
        <f t="shared" si="0"/>
        <v>0</v>
      </c>
      <c r="G33" s="15"/>
      <c r="H33" s="15"/>
      <c r="I33" s="15"/>
      <c r="J33" s="15"/>
    </row>
    <row r="34" spans="2:10" s="13" customFormat="1" ht="15" customHeight="1" x14ac:dyDescent="0.25">
      <c r="B34" s="68" t="s">
        <v>278</v>
      </c>
      <c r="C34" s="13" t="s">
        <v>279</v>
      </c>
      <c r="D34" s="80">
        <v>0</v>
      </c>
      <c r="E34" s="80">
        <v>0</v>
      </c>
      <c r="F34" s="79">
        <f t="shared" si="0"/>
        <v>0</v>
      </c>
      <c r="G34" s="15"/>
      <c r="H34" s="15"/>
      <c r="I34" s="15"/>
      <c r="J34" s="15"/>
    </row>
    <row r="35" spans="2:10" s="13" customFormat="1" ht="15" customHeight="1" x14ac:dyDescent="0.25">
      <c r="B35" s="68" t="s">
        <v>167</v>
      </c>
      <c r="C35" s="13" t="s">
        <v>168</v>
      </c>
      <c r="D35" s="78">
        <v>2697492.23</v>
      </c>
      <c r="E35" s="78">
        <v>2879753.96</v>
      </c>
      <c r="F35" s="79">
        <f t="shared" si="0"/>
        <v>5577246.1899999995</v>
      </c>
      <c r="G35" s="15"/>
      <c r="H35" s="15"/>
      <c r="I35" s="15"/>
      <c r="J35" s="15"/>
    </row>
    <row r="36" spans="2:10" s="13" customFormat="1" ht="15" customHeight="1" x14ac:dyDescent="0.25">
      <c r="B36" s="70" t="s">
        <v>291</v>
      </c>
      <c r="C36" s="57" t="s">
        <v>292</v>
      </c>
      <c r="D36" s="80">
        <v>0</v>
      </c>
      <c r="E36" s="80">
        <v>0</v>
      </c>
      <c r="F36" s="79">
        <f t="shared" si="0"/>
        <v>0</v>
      </c>
      <c r="G36" s="15"/>
      <c r="H36" s="15"/>
      <c r="I36" s="15"/>
      <c r="J36" s="15"/>
    </row>
    <row r="37" spans="2:10" s="13" customFormat="1" ht="15" customHeight="1" x14ac:dyDescent="0.25">
      <c r="B37" s="70" t="s">
        <v>225</v>
      </c>
      <c r="C37" s="57" t="s">
        <v>226</v>
      </c>
      <c r="D37" s="80">
        <v>0</v>
      </c>
      <c r="E37" s="80">
        <v>0</v>
      </c>
      <c r="F37" s="79">
        <f t="shared" si="0"/>
        <v>0</v>
      </c>
      <c r="G37" s="15"/>
      <c r="H37" s="15"/>
      <c r="I37" s="15"/>
      <c r="J37" s="15"/>
    </row>
    <row r="38" spans="2:10" s="13" customFormat="1" ht="15" customHeight="1" x14ac:dyDescent="0.25">
      <c r="B38" s="70" t="s">
        <v>255</v>
      </c>
      <c r="C38" s="57" t="s">
        <v>256</v>
      </c>
      <c r="D38" s="80">
        <v>0</v>
      </c>
      <c r="E38" s="80">
        <v>0</v>
      </c>
      <c r="F38" s="79">
        <f t="shared" si="0"/>
        <v>0</v>
      </c>
      <c r="G38" s="15"/>
      <c r="H38" s="15"/>
      <c r="I38" s="15"/>
      <c r="J38" s="15"/>
    </row>
    <row r="39" spans="2:10" s="13" customFormat="1" ht="15" customHeight="1" x14ac:dyDescent="0.25">
      <c r="B39" s="70" t="s">
        <v>169</v>
      </c>
      <c r="C39" s="57" t="s">
        <v>170</v>
      </c>
      <c r="D39" s="80">
        <v>0</v>
      </c>
      <c r="E39" s="80">
        <v>0</v>
      </c>
      <c r="F39" s="79">
        <f t="shared" si="0"/>
        <v>0</v>
      </c>
      <c r="G39" s="15"/>
      <c r="H39" s="15"/>
      <c r="I39" s="15"/>
      <c r="J39" s="15"/>
    </row>
    <row r="40" spans="2:10" s="13" customFormat="1" ht="15" customHeight="1" x14ac:dyDescent="0.25">
      <c r="B40" s="68" t="s">
        <v>268</v>
      </c>
      <c r="C40" s="13" t="s">
        <v>269</v>
      </c>
      <c r="D40" s="80">
        <v>0</v>
      </c>
      <c r="E40" s="80">
        <v>0</v>
      </c>
      <c r="F40" s="79">
        <f t="shared" si="0"/>
        <v>0</v>
      </c>
      <c r="G40" s="16"/>
      <c r="H40" s="15"/>
      <c r="I40" s="15"/>
      <c r="J40" s="15"/>
    </row>
    <row r="41" spans="2:10" s="13" customFormat="1" ht="15" customHeight="1" x14ac:dyDescent="0.25">
      <c r="B41" s="68" t="s">
        <v>245</v>
      </c>
      <c r="C41" s="13" t="s">
        <v>246</v>
      </c>
      <c r="D41" s="80">
        <v>0</v>
      </c>
      <c r="E41" s="80">
        <v>0</v>
      </c>
      <c r="F41" s="79">
        <f t="shared" si="0"/>
        <v>0</v>
      </c>
      <c r="G41" s="16"/>
      <c r="H41" s="15"/>
      <c r="I41" s="15"/>
      <c r="J41" s="15"/>
    </row>
    <row r="42" spans="2:10" s="13" customFormat="1" ht="15" customHeight="1" x14ac:dyDescent="0.25">
      <c r="B42" s="68" t="s">
        <v>229</v>
      </c>
      <c r="C42" s="13" t="s">
        <v>230</v>
      </c>
      <c r="D42" s="80">
        <v>0</v>
      </c>
      <c r="E42" s="80">
        <v>0</v>
      </c>
      <c r="F42" s="79">
        <f t="shared" si="0"/>
        <v>0</v>
      </c>
      <c r="G42" s="16"/>
      <c r="H42" s="15"/>
      <c r="I42" s="15"/>
      <c r="J42" s="15"/>
    </row>
    <row r="43" spans="2:10" s="13" customFormat="1" ht="15" customHeight="1" x14ac:dyDescent="0.25">
      <c r="B43" s="68" t="s">
        <v>211</v>
      </c>
      <c r="C43" s="13" t="s">
        <v>212</v>
      </c>
      <c r="D43" s="80">
        <v>0</v>
      </c>
      <c r="E43" s="80">
        <v>0</v>
      </c>
      <c r="F43" s="79">
        <f t="shared" si="0"/>
        <v>0</v>
      </c>
      <c r="G43" s="15"/>
      <c r="H43" s="15"/>
      <c r="I43" s="15"/>
      <c r="J43" s="15"/>
    </row>
    <row r="44" spans="2:10" s="13" customFormat="1" ht="15" customHeight="1" x14ac:dyDescent="0.25">
      <c r="B44" s="68" t="s">
        <v>171</v>
      </c>
      <c r="C44" s="13" t="s">
        <v>172</v>
      </c>
      <c r="D44" s="80">
        <v>0</v>
      </c>
      <c r="E44" s="80">
        <v>0</v>
      </c>
      <c r="F44" s="79">
        <f t="shared" si="0"/>
        <v>0</v>
      </c>
      <c r="G44" s="15"/>
      <c r="H44" s="15"/>
      <c r="I44" s="15"/>
      <c r="J44" s="15"/>
    </row>
    <row r="45" spans="2:10" s="13" customFormat="1" ht="15" customHeight="1" x14ac:dyDescent="0.25">
      <c r="B45" s="68" t="s">
        <v>213</v>
      </c>
      <c r="C45" s="13" t="s">
        <v>214</v>
      </c>
      <c r="D45" s="80">
        <v>0</v>
      </c>
      <c r="E45" s="80">
        <v>0</v>
      </c>
      <c r="F45" s="79">
        <f t="shared" si="0"/>
        <v>0</v>
      </c>
      <c r="G45" s="15"/>
      <c r="H45" s="15"/>
      <c r="I45" s="15"/>
      <c r="J45" s="15"/>
    </row>
    <row r="46" spans="2:10" s="13" customFormat="1" ht="15" customHeight="1" x14ac:dyDescent="0.25">
      <c r="B46" s="68" t="s">
        <v>280</v>
      </c>
      <c r="C46" s="13" t="s">
        <v>281</v>
      </c>
      <c r="D46" s="80">
        <v>0</v>
      </c>
      <c r="E46" s="80">
        <v>0</v>
      </c>
      <c r="F46" s="79">
        <f t="shared" si="0"/>
        <v>0</v>
      </c>
      <c r="G46" s="15"/>
      <c r="H46" s="15"/>
      <c r="I46" s="15"/>
      <c r="J46" s="15"/>
    </row>
    <row r="47" spans="2:10" s="13" customFormat="1" ht="15" customHeight="1" x14ac:dyDescent="0.25">
      <c r="B47" s="68" t="s">
        <v>231</v>
      </c>
      <c r="C47" s="64" t="s">
        <v>232</v>
      </c>
      <c r="D47" s="80">
        <v>0</v>
      </c>
      <c r="E47" s="80">
        <v>0</v>
      </c>
      <c r="F47" s="79">
        <f t="shared" si="0"/>
        <v>0</v>
      </c>
      <c r="G47" s="15"/>
      <c r="H47" s="15"/>
      <c r="I47" s="15"/>
      <c r="J47" s="15"/>
    </row>
    <row r="48" spans="2:10" s="13" customFormat="1" ht="15" customHeight="1" x14ac:dyDescent="0.25">
      <c r="B48" s="68" t="s">
        <v>173</v>
      </c>
      <c r="C48" s="13" t="s">
        <v>174</v>
      </c>
      <c r="D48" s="80">
        <v>0</v>
      </c>
      <c r="E48" s="80">
        <v>0</v>
      </c>
      <c r="F48" s="79">
        <f t="shared" si="0"/>
        <v>0</v>
      </c>
      <c r="G48" s="15"/>
      <c r="H48" s="15"/>
      <c r="I48" s="15"/>
      <c r="J48" s="15"/>
    </row>
    <row r="49" spans="2:10" s="13" customFormat="1" ht="15" customHeight="1" x14ac:dyDescent="0.25">
      <c r="B49" s="68" t="s">
        <v>175</v>
      </c>
      <c r="C49" s="13" t="s">
        <v>176</v>
      </c>
      <c r="D49" s="80">
        <v>0</v>
      </c>
      <c r="E49" s="78">
        <v>36639</v>
      </c>
      <c r="F49" s="79">
        <f t="shared" si="0"/>
        <v>36639</v>
      </c>
      <c r="G49" s="14"/>
      <c r="H49" s="16"/>
      <c r="I49" s="15"/>
      <c r="J49" s="15"/>
    </row>
    <row r="50" spans="2:10" s="13" customFormat="1" ht="15" customHeight="1" x14ac:dyDescent="0.25">
      <c r="B50" s="58">
        <v>2.2999999999999998</v>
      </c>
      <c r="C50" s="58" t="s">
        <v>77</v>
      </c>
      <c r="D50" s="80"/>
      <c r="E50" s="80"/>
      <c r="F50" s="79"/>
      <c r="G50" s="15"/>
      <c r="H50" s="15"/>
      <c r="I50" s="15"/>
      <c r="J50" s="15"/>
    </row>
    <row r="51" spans="2:10" s="13" customFormat="1" ht="15" customHeight="1" x14ac:dyDescent="0.25">
      <c r="B51" s="68" t="s">
        <v>177</v>
      </c>
      <c r="C51" s="13" t="s">
        <v>178</v>
      </c>
      <c r="D51" s="80">
        <v>0</v>
      </c>
      <c r="E51" s="78">
        <v>116000.04</v>
      </c>
      <c r="F51" s="79">
        <f t="shared" si="0"/>
        <v>116000.04</v>
      </c>
      <c r="G51" s="15"/>
      <c r="H51" s="15"/>
      <c r="I51" s="15"/>
      <c r="J51" s="15"/>
    </row>
    <row r="52" spans="2:10" s="13" customFormat="1" ht="15" customHeight="1" x14ac:dyDescent="0.25">
      <c r="B52" s="68" t="s">
        <v>247</v>
      </c>
      <c r="C52" s="13" t="s">
        <v>248</v>
      </c>
      <c r="D52" s="80">
        <v>0</v>
      </c>
      <c r="E52" s="80">
        <v>0</v>
      </c>
      <c r="F52" s="79">
        <f t="shared" si="0"/>
        <v>0</v>
      </c>
      <c r="G52" s="15"/>
      <c r="H52" s="15"/>
      <c r="I52" s="15"/>
      <c r="J52" s="15"/>
    </row>
    <row r="53" spans="2:10" s="13" customFormat="1" ht="15" customHeight="1" x14ac:dyDescent="0.25">
      <c r="B53" s="68" t="s">
        <v>233</v>
      </c>
      <c r="C53" s="13" t="s">
        <v>234</v>
      </c>
      <c r="D53" s="80">
        <v>0</v>
      </c>
      <c r="E53" s="80">
        <v>0</v>
      </c>
      <c r="F53" s="79">
        <f t="shared" si="0"/>
        <v>0</v>
      </c>
      <c r="G53" s="15"/>
      <c r="H53" s="15"/>
      <c r="I53" s="15"/>
      <c r="J53" s="15"/>
    </row>
    <row r="54" spans="2:10" s="13" customFormat="1" ht="15" customHeight="1" x14ac:dyDescent="0.25">
      <c r="B54" s="68" t="s">
        <v>257</v>
      </c>
      <c r="C54" s="13" t="s">
        <v>258</v>
      </c>
      <c r="D54" s="80">
        <v>0</v>
      </c>
      <c r="E54" s="80">
        <v>0</v>
      </c>
      <c r="F54" s="79">
        <f t="shared" si="0"/>
        <v>0</v>
      </c>
      <c r="G54" s="15"/>
      <c r="H54" s="15"/>
      <c r="I54" s="15"/>
      <c r="J54" s="15"/>
    </row>
    <row r="55" spans="2:10" s="13" customFormat="1" ht="15" customHeight="1" x14ac:dyDescent="0.25">
      <c r="B55" s="68" t="s">
        <v>282</v>
      </c>
      <c r="C55" s="13" t="s">
        <v>283</v>
      </c>
      <c r="D55" s="80">
        <v>0</v>
      </c>
      <c r="E55" s="80">
        <v>0</v>
      </c>
      <c r="F55" s="79">
        <f t="shared" si="0"/>
        <v>0</v>
      </c>
      <c r="G55" s="15"/>
      <c r="H55" s="15"/>
      <c r="I55" s="15"/>
      <c r="J55" s="15"/>
    </row>
    <row r="56" spans="2:10" s="13" customFormat="1" ht="15" customHeight="1" x14ac:dyDescent="0.25">
      <c r="B56" s="68" t="s">
        <v>179</v>
      </c>
      <c r="C56" s="13" t="s">
        <v>180</v>
      </c>
      <c r="D56" s="80">
        <v>0</v>
      </c>
      <c r="E56" s="80">
        <v>0</v>
      </c>
      <c r="F56" s="79">
        <f t="shared" si="0"/>
        <v>0</v>
      </c>
      <c r="G56" s="15"/>
      <c r="H56" s="15"/>
      <c r="I56" s="15"/>
      <c r="J56" s="15"/>
    </row>
    <row r="57" spans="2:10" s="13" customFormat="1" ht="15" customHeight="1" x14ac:dyDescent="0.25">
      <c r="B57" s="68" t="s">
        <v>181</v>
      </c>
      <c r="C57" s="13" t="s">
        <v>182</v>
      </c>
      <c r="D57" s="80">
        <v>0</v>
      </c>
      <c r="E57" s="80">
        <v>0</v>
      </c>
      <c r="F57" s="79">
        <f t="shared" si="0"/>
        <v>0</v>
      </c>
      <c r="G57" s="15"/>
      <c r="H57" s="15"/>
      <c r="I57" s="15"/>
      <c r="J57" s="15"/>
    </row>
    <row r="58" spans="2:10" s="13" customFormat="1" ht="15" customHeight="1" x14ac:dyDescent="0.25">
      <c r="B58" s="68" t="s">
        <v>183</v>
      </c>
      <c r="C58" s="13" t="s">
        <v>184</v>
      </c>
      <c r="D58" s="80">
        <v>0</v>
      </c>
      <c r="E58" s="80">
        <v>0</v>
      </c>
      <c r="F58" s="79">
        <f t="shared" si="0"/>
        <v>0</v>
      </c>
      <c r="G58" s="15"/>
      <c r="H58" s="15"/>
      <c r="I58" s="15"/>
      <c r="J58" s="15"/>
    </row>
    <row r="59" spans="2:10" s="13" customFormat="1" ht="15" customHeight="1" x14ac:dyDescent="0.25">
      <c r="B59" s="68" t="s">
        <v>215</v>
      </c>
      <c r="C59" s="13" t="s">
        <v>216</v>
      </c>
      <c r="D59" s="80">
        <v>0</v>
      </c>
      <c r="E59" s="80">
        <v>0</v>
      </c>
      <c r="F59" s="79">
        <f t="shared" si="0"/>
        <v>0</v>
      </c>
      <c r="G59" s="15"/>
      <c r="H59" s="15"/>
      <c r="I59" s="15"/>
      <c r="J59" s="15"/>
    </row>
    <row r="60" spans="2:10" s="13" customFormat="1" ht="15" customHeight="1" x14ac:dyDescent="0.25">
      <c r="B60" s="68" t="s">
        <v>185</v>
      </c>
      <c r="C60" s="13" t="s">
        <v>186</v>
      </c>
      <c r="D60" s="80">
        <v>0</v>
      </c>
      <c r="E60" s="80">
        <v>0</v>
      </c>
      <c r="F60" s="79">
        <f t="shared" si="0"/>
        <v>0</v>
      </c>
      <c r="G60" s="15"/>
      <c r="H60" s="15"/>
      <c r="I60" s="15"/>
      <c r="J60" s="15"/>
    </row>
    <row r="61" spans="2:10" s="13" customFormat="1" ht="15" customHeight="1" x14ac:dyDescent="0.25">
      <c r="B61" s="68" t="s">
        <v>223</v>
      </c>
      <c r="C61" s="13" t="s">
        <v>224</v>
      </c>
      <c r="D61" s="80">
        <v>0</v>
      </c>
      <c r="E61" s="80">
        <v>0</v>
      </c>
      <c r="F61" s="79">
        <f t="shared" si="0"/>
        <v>0</v>
      </c>
      <c r="G61" s="15"/>
      <c r="H61" s="15"/>
      <c r="I61" s="15"/>
      <c r="J61" s="15"/>
    </row>
    <row r="62" spans="2:10" s="13" customFormat="1" ht="15" customHeight="1" x14ac:dyDescent="0.25">
      <c r="B62" s="68" t="s">
        <v>187</v>
      </c>
      <c r="C62" s="13" t="s">
        <v>188</v>
      </c>
      <c r="D62" s="80">
        <v>0</v>
      </c>
      <c r="E62" s="80">
        <v>0</v>
      </c>
      <c r="F62" s="79">
        <f t="shared" si="0"/>
        <v>0</v>
      </c>
      <c r="G62" s="15"/>
      <c r="H62" s="15"/>
      <c r="I62" s="15"/>
      <c r="J62" s="15"/>
    </row>
    <row r="63" spans="2:10" s="13" customFormat="1" ht="15" customHeight="1" x14ac:dyDescent="0.25">
      <c r="B63" s="68" t="s">
        <v>189</v>
      </c>
      <c r="C63" s="13" t="s">
        <v>190</v>
      </c>
      <c r="D63" s="80">
        <v>0</v>
      </c>
      <c r="E63" s="80">
        <v>0</v>
      </c>
      <c r="F63" s="79">
        <f t="shared" si="0"/>
        <v>0</v>
      </c>
      <c r="G63" s="15"/>
      <c r="H63" s="15"/>
      <c r="I63" s="15"/>
      <c r="J63" s="15"/>
    </row>
    <row r="64" spans="2:10" s="13" customFormat="1" ht="15" customHeight="1" x14ac:dyDescent="0.25">
      <c r="B64" s="68" t="s">
        <v>235</v>
      </c>
      <c r="C64" s="13" t="s">
        <v>236</v>
      </c>
      <c r="D64" s="80">
        <v>0</v>
      </c>
      <c r="E64" s="80">
        <v>0</v>
      </c>
      <c r="F64" s="79">
        <f t="shared" si="0"/>
        <v>0</v>
      </c>
      <c r="G64" s="15"/>
      <c r="H64" s="15"/>
      <c r="I64" s="15"/>
      <c r="J64" s="15"/>
    </row>
    <row r="65" spans="2:10" s="13" customFormat="1" ht="15" customHeight="1" x14ac:dyDescent="0.25">
      <c r="B65" s="68" t="s">
        <v>249</v>
      </c>
      <c r="C65" s="13" t="s">
        <v>250</v>
      </c>
      <c r="D65" s="80">
        <v>0</v>
      </c>
      <c r="E65" s="80">
        <v>0</v>
      </c>
      <c r="F65" s="79">
        <f t="shared" si="0"/>
        <v>0</v>
      </c>
      <c r="G65" s="15"/>
      <c r="H65" s="15"/>
      <c r="I65" s="15"/>
      <c r="J65" s="15"/>
    </row>
    <row r="66" spans="2:10" s="13" customFormat="1" ht="15" customHeight="1" x14ac:dyDescent="0.25">
      <c r="B66" s="68" t="s">
        <v>259</v>
      </c>
      <c r="C66" s="13" t="s">
        <v>260</v>
      </c>
      <c r="D66" s="80">
        <v>0</v>
      </c>
      <c r="E66" s="80">
        <v>0</v>
      </c>
      <c r="F66" s="79">
        <f t="shared" si="0"/>
        <v>0</v>
      </c>
      <c r="G66" s="15"/>
      <c r="H66" s="15"/>
      <c r="I66" s="15"/>
      <c r="J66" s="15"/>
    </row>
    <row r="67" spans="2:10" s="13" customFormat="1" ht="15" customHeight="1" x14ac:dyDescent="0.25">
      <c r="B67" s="5" t="s">
        <v>259</v>
      </c>
      <c r="C67" s="8" t="s">
        <v>288</v>
      </c>
      <c r="D67" s="82">
        <v>0</v>
      </c>
      <c r="E67" s="82">
        <v>0</v>
      </c>
      <c r="F67" s="79">
        <f t="shared" si="0"/>
        <v>0</v>
      </c>
      <c r="G67" s="15"/>
      <c r="H67" s="15"/>
      <c r="I67" s="15"/>
      <c r="J67" s="15"/>
    </row>
    <row r="68" spans="2:10" s="13" customFormat="1" ht="15" customHeight="1" x14ac:dyDescent="0.25">
      <c r="B68" s="68" t="s">
        <v>274</v>
      </c>
      <c r="C68" s="13" t="s">
        <v>275</v>
      </c>
      <c r="D68" s="80">
        <v>0</v>
      </c>
      <c r="E68" s="80">
        <v>0</v>
      </c>
      <c r="F68" s="79">
        <f t="shared" si="0"/>
        <v>0</v>
      </c>
      <c r="G68" s="15"/>
      <c r="H68" s="15"/>
      <c r="I68" s="15"/>
      <c r="J68" s="15"/>
    </row>
    <row r="69" spans="2:10" s="13" customFormat="1" ht="15" customHeight="1" x14ac:dyDescent="0.25">
      <c r="B69" s="68" t="s">
        <v>237</v>
      </c>
      <c r="C69" s="13" t="s">
        <v>239</v>
      </c>
      <c r="D69" s="80">
        <v>0</v>
      </c>
      <c r="E69" s="80">
        <v>0</v>
      </c>
      <c r="F69" s="79">
        <f t="shared" si="0"/>
        <v>0</v>
      </c>
      <c r="G69" s="15"/>
      <c r="H69" s="15"/>
      <c r="I69" s="15"/>
      <c r="J69" s="15"/>
    </row>
    <row r="70" spans="2:10" s="13" customFormat="1" ht="15" customHeight="1" x14ac:dyDescent="0.25">
      <c r="B70" s="68" t="s">
        <v>261</v>
      </c>
      <c r="C70" s="13" t="s">
        <v>262</v>
      </c>
      <c r="D70" s="80">
        <v>0</v>
      </c>
      <c r="E70" s="80">
        <v>0</v>
      </c>
      <c r="F70" s="79">
        <f t="shared" si="0"/>
        <v>0</v>
      </c>
      <c r="G70" s="15"/>
      <c r="H70" s="15"/>
      <c r="I70" s="15"/>
      <c r="J70" s="15"/>
    </row>
    <row r="71" spans="2:10" s="13" customFormat="1" ht="15" customHeight="1" x14ac:dyDescent="0.25">
      <c r="B71" s="68" t="s">
        <v>284</v>
      </c>
      <c r="C71" s="13" t="s">
        <v>285</v>
      </c>
      <c r="D71" s="80">
        <v>0</v>
      </c>
      <c r="E71" s="80">
        <v>0</v>
      </c>
      <c r="F71" s="79">
        <f t="shared" si="0"/>
        <v>0</v>
      </c>
      <c r="G71" s="15"/>
      <c r="H71" s="15"/>
      <c r="I71" s="15"/>
      <c r="J71" s="15"/>
    </row>
    <row r="72" spans="2:10" s="13" customFormat="1" ht="15" customHeight="1" x14ac:dyDescent="0.25">
      <c r="B72" s="68" t="s">
        <v>238</v>
      </c>
      <c r="C72" s="13" t="s">
        <v>240</v>
      </c>
      <c r="D72" s="80">
        <v>0</v>
      </c>
      <c r="E72" s="80">
        <v>0</v>
      </c>
      <c r="F72" s="79">
        <f t="shared" si="0"/>
        <v>0</v>
      </c>
      <c r="G72" s="15"/>
      <c r="H72" s="15"/>
      <c r="I72" s="15"/>
      <c r="J72" s="15"/>
    </row>
    <row r="73" spans="2:10" s="13" customFormat="1" ht="15" customHeight="1" x14ac:dyDescent="0.25">
      <c r="B73" s="68" t="s">
        <v>191</v>
      </c>
      <c r="C73" s="13" t="s">
        <v>192</v>
      </c>
      <c r="D73" s="80">
        <v>0</v>
      </c>
      <c r="E73" s="80">
        <v>0</v>
      </c>
      <c r="F73" s="79">
        <f t="shared" si="0"/>
        <v>0</v>
      </c>
      <c r="G73" s="16"/>
      <c r="H73" s="15"/>
      <c r="I73" s="15"/>
      <c r="J73" s="15"/>
    </row>
    <row r="74" spans="2:10" s="13" customFormat="1" ht="15" customHeight="1" x14ac:dyDescent="0.25">
      <c r="B74" s="68" t="s">
        <v>276</v>
      </c>
      <c r="C74" s="13" t="s">
        <v>277</v>
      </c>
      <c r="D74" s="80">
        <v>0</v>
      </c>
      <c r="E74" s="80">
        <v>0</v>
      </c>
      <c r="F74" s="79">
        <f t="shared" si="0"/>
        <v>0</v>
      </c>
      <c r="G74" s="16"/>
      <c r="H74" s="15"/>
      <c r="I74" s="15"/>
      <c r="J74" s="15"/>
    </row>
    <row r="75" spans="2:10" s="54" customFormat="1" ht="15" customHeight="1" x14ac:dyDescent="0.25">
      <c r="B75" s="71" t="s">
        <v>241</v>
      </c>
      <c r="C75" s="59" t="s">
        <v>242</v>
      </c>
      <c r="D75" s="80">
        <v>0</v>
      </c>
      <c r="E75" s="80">
        <v>0</v>
      </c>
      <c r="F75" s="79">
        <f t="shared" si="0"/>
        <v>0</v>
      </c>
      <c r="G75" s="52"/>
      <c r="H75" s="53"/>
      <c r="I75" s="53"/>
      <c r="J75" s="53"/>
    </row>
    <row r="76" spans="2:10" s="13" customFormat="1" ht="15" customHeight="1" x14ac:dyDescent="0.25">
      <c r="B76" s="68" t="s">
        <v>286</v>
      </c>
      <c r="C76" s="13" t="s">
        <v>287</v>
      </c>
      <c r="D76" s="80">
        <v>0</v>
      </c>
      <c r="E76" s="80">
        <v>0</v>
      </c>
      <c r="F76" s="79">
        <f t="shared" ref="F76:F93" si="1">SUM(D76:E76)</f>
        <v>0</v>
      </c>
      <c r="G76" s="16"/>
      <c r="H76" s="15"/>
      <c r="I76" s="15"/>
      <c r="J76" s="15"/>
    </row>
    <row r="77" spans="2:10" s="12" customFormat="1" ht="15" customHeight="1" x14ac:dyDescent="0.25">
      <c r="B77" s="68" t="s">
        <v>193</v>
      </c>
      <c r="C77" s="13" t="s">
        <v>194</v>
      </c>
      <c r="D77" s="80">
        <v>0</v>
      </c>
      <c r="E77" s="80">
        <v>0</v>
      </c>
      <c r="F77" s="79">
        <f t="shared" si="1"/>
        <v>0</v>
      </c>
      <c r="G77" s="14"/>
      <c r="H77" s="14"/>
      <c r="I77" s="14"/>
      <c r="J77" s="14"/>
    </row>
    <row r="78" spans="2:10" s="12" customFormat="1" ht="15" customHeight="1" x14ac:dyDescent="0.25">
      <c r="B78" s="68" t="s">
        <v>195</v>
      </c>
      <c r="C78" s="64" t="s">
        <v>196</v>
      </c>
      <c r="D78" s="80">
        <v>0</v>
      </c>
      <c r="E78" s="80">
        <v>0</v>
      </c>
      <c r="F78" s="79">
        <f t="shared" si="1"/>
        <v>0</v>
      </c>
      <c r="G78" s="14"/>
      <c r="H78" s="14"/>
      <c r="I78" s="14"/>
      <c r="J78" s="14"/>
    </row>
    <row r="79" spans="2:10" s="12" customFormat="1" ht="15" customHeight="1" x14ac:dyDescent="0.25">
      <c r="B79" s="68" t="s">
        <v>197</v>
      </c>
      <c r="C79" s="13" t="s">
        <v>198</v>
      </c>
      <c r="D79" s="80">
        <v>0</v>
      </c>
      <c r="E79" s="80">
        <v>0</v>
      </c>
      <c r="F79" s="79">
        <f t="shared" si="1"/>
        <v>0</v>
      </c>
      <c r="G79" s="14"/>
      <c r="H79" s="14"/>
      <c r="I79" s="14"/>
      <c r="J79" s="14"/>
    </row>
    <row r="80" spans="2:10" s="12" customFormat="1" ht="15" customHeight="1" x14ac:dyDescent="0.25">
      <c r="B80" s="68" t="s">
        <v>243</v>
      </c>
      <c r="C80" s="13" t="s">
        <v>244</v>
      </c>
      <c r="D80" s="80">
        <v>0</v>
      </c>
      <c r="E80" s="80">
        <v>0</v>
      </c>
      <c r="F80" s="79">
        <f t="shared" si="1"/>
        <v>0</v>
      </c>
      <c r="G80" s="14"/>
      <c r="H80" s="14"/>
      <c r="I80" s="14"/>
      <c r="J80" s="14"/>
    </row>
    <row r="81" spans="2:10" s="12" customFormat="1" ht="15" customHeight="1" x14ac:dyDescent="0.25">
      <c r="B81" s="68" t="s">
        <v>199</v>
      </c>
      <c r="C81" s="13" t="s">
        <v>200</v>
      </c>
      <c r="D81" s="80">
        <v>0</v>
      </c>
      <c r="E81" s="80">
        <v>0</v>
      </c>
      <c r="F81" s="79">
        <f t="shared" si="1"/>
        <v>0</v>
      </c>
      <c r="G81" s="14"/>
      <c r="H81" s="14"/>
      <c r="I81" s="14"/>
      <c r="J81" s="14"/>
    </row>
    <row r="82" spans="2:10" s="12" customFormat="1" ht="15" customHeight="1" x14ac:dyDescent="0.25">
      <c r="B82" s="58">
        <v>2.4</v>
      </c>
      <c r="C82" s="60" t="s">
        <v>87</v>
      </c>
      <c r="D82" s="80"/>
      <c r="E82" s="80"/>
      <c r="F82" s="79"/>
      <c r="G82" s="14"/>
      <c r="H82" s="14"/>
      <c r="I82" s="14"/>
      <c r="J82" s="14"/>
    </row>
    <row r="83" spans="2:10" s="12" customFormat="1" ht="15" customHeight="1" x14ac:dyDescent="0.25">
      <c r="B83" s="68" t="s">
        <v>201</v>
      </c>
      <c r="C83" s="13" t="s">
        <v>202</v>
      </c>
      <c r="D83" s="80">
        <v>0</v>
      </c>
      <c r="E83" s="78">
        <v>12939000</v>
      </c>
      <c r="F83" s="79">
        <f t="shared" si="1"/>
        <v>12939000</v>
      </c>
      <c r="G83" s="14"/>
      <c r="H83" s="14"/>
      <c r="I83" s="14"/>
      <c r="J83" s="14"/>
    </row>
    <row r="84" spans="2:10" s="12" customFormat="1" ht="15" customHeight="1" x14ac:dyDescent="0.25">
      <c r="B84" s="68" t="s">
        <v>203</v>
      </c>
      <c r="C84" s="13" t="s">
        <v>204</v>
      </c>
      <c r="D84" s="78">
        <v>37742470.350000001</v>
      </c>
      <c r="E84" s="78">
        <v>85492611.049999997</v>
      </c>
      <c r="F84" s="79">
        <f t="shared" si="1"/>
        <v>123235081.40000001</v>
      </c>
      <c r="G84" s="14"/>
      <c r="H84" s="17"/>
      <c r="I84" s="14"/>
      <c r="J84" s="14"/>
    </row>
    <row r="85" spans="2:10" s="12" customFormat="1" ht="15" customHeight="1" x14ac:dyDescent="0.25">
      <c r="B85" s="68" t="s">
        <v>310</v>
      </c>
      <c r="C85" s="13" t="s">
        <v>311</v>
      </c>
      <c r="D85" s="78">
        <v>0</v>
      </c>
      <c r="E85" s="78">
        <v>93150</v>
      </c>
      <c r="F85" s="79">
        <f t="shared" ref="F85" si="2">SUM(D85:E85)</f>
        <v>93150</v>
      </c>
      <c r="G85" s="14"/>
      <c r="H85" s="17"/>
      <c r="I85" s="14"/>
      <c r="J85" s="14"/>
    </row>
    <row r="86" spans="2:10" s="12" customFormat="1" ht="15" customHeight="1" x14ac:dyDescent="0.25">
      <c r="B86" s="75">
        <v>2.6</v>
      </c>
      <c r="C86" s="75" t="s">
        <v>103</v>
      </c>
      <c r="D86" s="83"/>
      <c r="E86" s="83"/>
      <c r="F86" s="79">
        <f t="shared" si="1"/>
        <v>0</v>
      </c>
      <c r="G86" s="14"/>
      <c r="H86" s="17"/>
      <c r="I86" s="14"/>
      <c r="J86" s="14"/>
    </row>
    <row r="87" spans="2:10" s="12" customFormat="1" ht="15" customHeight="1" x14ac:dyDescent="0.25">
      <c r="B87" s="65" t="s">
        <v>296</v>
      </c>
      <c r="C87" t="s">
        <v>297</v>
      </c>
      <c r="D87" s="84">
        <v>0</v>
      </c>
      <c r="E87" s="84">
        <v>0</v>
      </c>
      <c r="F87" s="79">
        <f t="shared" si="1"/>
        <v>0</v>
      </c>
      <c r="G87" s="14"/>
      <c r="H87" s="17"/>
      <c r="I87" s="14"/>
      <c r="J87" s="14"/>
    </row>
    <row r="88" spans="2:10" s="12" customFormat="1" ht="15" customHeight="1" x14ac:dyDescent="0.25">
      <c r="B88" s="65" t="s">
        <v>298</v>
      </c>
      <c r="C88" s="76" t="s">
        <v>299</v>
      </c>
      <c r="D88" s="84">
        <v>0</v>
      </c>
      <c r="E88" s="84">
        <v>0</v>
      </c>
      <c r="F88" s="79">
        <f t="shared" si="1"/>
        <v>0</v>
      </c>
      <c r="G88" s="14"/>
      <c r="H88" s="17"/>
      <c r="I88" s="14"/>
      <c r="J88" s="14"/>
    </row>
    <row r="89" spans="2:10" s="12" customFormat="1" ht="15" customHeight="1" x14ac:dyDescent="0.25">
      <c r="B89" s="65" t="s">
        <v>298</v>
      </c>
      <c r="C89" t="s">
        <v>300</v>
      </c>
      <c r="D89" s="84">
        <v>0</v>
      </c>
      <c r="E89" s="84">
        <v>0</v>
      </c>
      <c r="F89" s="79">
        <f t="shared" si="1"/>
        <v>0</v>
      </c>
      <c r="G89" s="14"/>
      <c r="H89" s="17"/>
      <c r="I89" s="14"/>
      <c r="J89" s="14"/>
    </row>
    <row r="90" spans="2:10" s="12" customFormat="1" ht="15" customHeight="1" x14ac:dyDescent="0.25">
      <c r="B90" s="65" t="s">
        <v>301</v>
      </c>
      <c r="C90" t="s">
        <v>302</v>
      </c>
      <c r="D90" s="78">
        <v>0</v>
      </c>
      <c r="E90" s="78">
        <v>0</v>
      </c>
      <c r="F90" s="79">
        <f t="shared" si="1"/>
        <v>0</v>
      </c>
      <c r="G90" s="14"/>
      <c r="H90" s="17"/>
      <c r="I90" s="14"/>
      <c r="J90" s="14"/>
    </row>
    <row r="91" spans="2:10" s="12" customFormat="1" ht="15" customHeight="1" x14ac:dyDescent="0.25">
      <c r="B91" s="65" t="s">
        <v>303</v>
      </c>
      <c r="C91" t="s">
        <v>304</v>
      </c>
      <c r="D91" s="78">
        <v>0</v>
      </c>
      <c r="E91" s="78">
        <v>0</v>
      </c>
      <c r="F91" s="79">
        <f t="shared" si="1"/>
        <v>0</v>
      </c>
      <c r="G91" s="14"/>
      <c r="H91" s="17"/>
      <c r="I91" s="14"/>
      <c r="J91" s="14"/>
    </row>
    <row r="92" spans="2:10" s="12" customFormat="1" ht="15" customHeight="1" x14ac:dyDescent="0.25">
      <c r="B92" s="65" t="s">
        <v>305</v>
      </c>
      <c r="C92" t="s">
        <v>306</v>
      </c>
      <c r="D92" s="78">
        <v>0</v>
      </c>
      <c r="E92" s="78">
        <v>0</v>
      </c>
      <c r="F92" s="79">
        <f t="shared" si="1"/>
        <v>0</v>
      </c>
      <c r="G92" s="14"/>
      <c r="H92" s="17"/>
      <c r="I92" s="14"/>
      <c r="J92" s="14"/>
    </row>
    <row r="93" spans="2:10" s="12" customFormat="1" ht="15" customHeight="1" x14ac:dyDescent="0.25">
      <c r="B93" s="65" t="s">
        <v>307</v>
      </c>
      <c r="C93" t="s">
        <v>308</v>
      </c>
      <c r="D93" s="78">
        <v>0</v>
      </c>
      <c r="E93" s="78">
        <v>0</v>
      </c>
      <c r="F93" s="79">
        <f t="shared" si="1"/>
        <v>0</v>
      </c>
      <c r="G93" s="14"/>
      <c r="H93" s="17"/>
      <c r="I93" s="14"/>
      <c r="J93" s="14"/>
    </row>
    <row r="94" spans="2:10" s="46" customFormat="1" ht="15" customHeight="1" x14ac:dyDescent="0.25">
      <c r="B94" s="93" t="s">
        <v>205</v>
      </c>
      <c r="C94" s="93"/>
      <c r="D94" s="47">
        <f>SUM(D11:D93)</f>
        <v>51930087.609999999</v>
      </c>
      <c r="E94" s="47">
        <f t="shared" ref="E94:F94" si="3">SUM(E11:E93)</f>
        <v>123641171.28</v>
      </c>
      <c r="F94" s="47">
        <f t="shared" si="3"/>
        <v>175571258.88999999</v>
      </c>
    </row>
    <row r="95" spans="2:10" s="1" customFormat="1" x14ac:dyDescent="0.25">
      <c r="B95" s="66"/>
      <c r="C95"/>
      <c r="D95" s="51"/>
      <c r="E95" s="51"/>
      <c r="F95" s="51"/>
      <c r="G95"/>
    </row>
    <row r="96" spans="2:10" x14ac:dyDescent="0.25">
      <c r="F96" s="6"/>
    </row>
    <row r="97" spans="6:6" x14ac:dyDescent="0.25">
      <c r="F97" s="9"/>
    </row>
  </sheetData>
  <mergeCells count="8">
    <mergeCell ref="B7:F7"/>
    <mergeCell ref="B94:C94"/>
    <mergeCell ref="B1:F1"/>
    <mergeCell ref="B2:F2"/>
    <mergeCell ref="B3:F3"/>
    <mergeCell ref="B4:F4"/>
    <mergeCell ref="B5:F5"/>
    <mergeCell ref="B6:F6"/>
  </mergeCells>
  <pageMargins left="0.23622047244094491" right="0.23622047244094491" top="0.74803149606299213" bottom="0.74803149606299213" header="0.31496062992125984" footer="0.31496062992125984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Portal SIGEF</vt:lpstr>
      <vt:lpstr>Ejecución SIGEF</vt:lpstr>
      <vt:lpstr>'Ejecución SIGEF'!Títulos_a_imprimir</vt:lpstr>
      <vt:lpstr>'Portal SIGEF'!Títulos_a_imprimir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María Brito De González</cp:lastModifiedBy>
  <cp:lastPrinted>2022-03-09T20:32:35Z</cp:lastPrinted>
  <dcterms:created xsi:type="dcterms:W3CDTF">2018-04-17T18:57:16Z</dcterms:created>
  <dcterms:modified xsi:type="dcterms:W3CDTF">2022-03-10T18:00:21Z</dcterms:modified>
</cp:coreProperties>
</file>