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FEBRERO\"/>
    </mc:Choice>
  </mc:AlternateContent>
  <xr:revisionPtr revIDLastSave="0" documentId="13_ncr:1_{11DEB575-AA31-44BB-B5B0-CBDE32098597}" xr6:coauthVersionLast="47" xr6:coauthVersionMax="47" xr10:uidLastSave="{00000000-0000-0000-0000-000000000000}"/>
  <bookViews>
    <workbookView xWindow="-120" yWindow="-120" windowWidth="20730" windowHeight="11160" tabRatio="795" xr2:uid="{B04DB4FF-0EB6-4A24-8709-27C30579FDB5}"/>
  </bookViews>
  <sheets>
    <sheet name="Docente Fijo 2022" sheetId="7" r:id="rId1"/>
  </sheets>
  <definedNames>
    <definedName name="_xlnm.Print_Titles" localSheetId="0">'Docente Fijo 2022'!$2:$7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7" l="1"/>
  <c r="K11" i="7"/>
  <c r="K13" i="7"/>
  <c r="K14" i="7"/>
  <c r="K16" i="7"/>
  <c r="K15" i="7"/>
  <c r="K17" i="7"/>
  <c r="K19" i="7"/>
  <c r="K20" i="7"/>
  <c r="K30" i="7"/>
  <c r="K22" i="7"/>
  <c r="K29" i="7"/>
  <c r="K23" i="7"/>
  <c r="K18" i="7"/>
  <c r="K21" i="7"/>
  <c r="K25" i="7"/>
  <c r="K26" i="7"/>
  <c r="K9" i="7"/>
  <c r="K35" i="7"/>
  <c r="K27" i="7"/>
  <c r="K28" i="7"/>
  <c r="K24" i="7"/>
  <c r="K10" i="7"/>
  <c r="K32" i="7"/>
  <c r="K31" i="7"/>
  <c r="K33" i="7"/>
  <c r="K34" i="7"/>
  <c r="K12" i="7"/>
  <c r="K36" i="7"/>
  <c r="J37" i="7"/>
  <c r="I37" i="7"/>
  <c r="H37" i="7"/>
  <c r="G37" i="7"/>
  <c r="F37" i="7"/>
  <c r="K37" i="7" l="1"/>
</calcChain>
</file>

<file path=xl/sharedStrings.xml><?xml version="1.0" encoding="utf-8"?>
<sst xmlns="http://schemas.openxmlformats.org/spreadsheetml/2006/main" count="192" uniqueCount="96">
  <si>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</si>
  <si>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</si>
  <si>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</si>
  <si>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</si>
  <si>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</si>
  <si>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</si>
  <si>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</si>
  <si>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</si>
  <si>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</si>
  <si>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>NETO</t>
  </si>
  <si>
    <t xml:space="preserve"> STATUS </t>
  </si>
  <si>
    <t>GENERO</t>
  </si>
  <si>
    <t>DESIGNADO</t>
  </si>
  <si>
    <t>F</t>
  </si>
  <si>
    <t>M</t>
  </si>
  <si>
    <t xml:space="preserve">ANA DEL CARMEN </t>
  </si>
  <si>
    <t>REINOSO DE PIMENTEL</t>
  </si>
  <si>
    <t>DEPARTAMENTO DE BECAS</t>
  </si>
  <si>
    <t>DE CARRERA</t>
  </si>
  <si>
    <t>MORAYMA FILADELFIA</t>
  </si>
  <si>
    <t>NAVARRO PAULINO</t>
  </si>
  <si>
    <t>ANA DOLORES</t>
  </si>
  <si>
    <t>ANDREA</t>
  </si>
  <si>
    <t>FELIX EDUARDO</t>
  </si>
  <si>
    <t>DINI SALDANA</t>
  </si>
  <si>
    <t>FLORANGEL</t>
  </si>
  <si>
    <t>ARAUJO DELGADO</t>
  </si>
  <si>
    <t>DIAZ TERRERO</t>
  </si>
  <si>
    <t>PEDRO ANTIOQUIO</t>
  </si>
  <si>
    <t>LORENZO LIRANZO</t>
  </si>
  <si>
    <t>CESALINA</t>
  </si>
  <si>
    <t>POLANCO DE RIVAS</t>
  </si>
  <si>
    <t>LUZ DOMINGA</t>
  </si>
  <si>
    <t>REYNA MARIA</t>
  </si>
  <si>
    <t>ROSA ORQUIDEA</t>
  </si>
  <si>
    <t>CAMPUSANO PADILLA</t>
  </si>
  <si>
    <t>CRISTINA</t>
  </si>
  <si>
    <t>ANA IRIS</t>
  </si>
  <si>
    <t>ANNY BERKYS</t>
  </si>
  <si>
    <t>SOSA SANTANA</t>
  </si>
  <si>
    <t>JOSEFINA ALTAGRACIA</t>
  </si>
  <si>
    <t>BONILLA PICHARDO</t>
  </si>
  <si>
    <t>MARCELINA</t>
  </si>
  <si>
    <t>PINA DEL ROSARIO</t>
  </si>
  <si>
    <t>DEPARTAMENTO DE POSTGRADO</t>
  </si>
  <si>
    <t>PASCUALA</t>
  </si>
  <si>
    <t>NURYS NIEVES</t>
  </si>
  <si>
    <t>CASIMIRO</t>
  </si>
  <si>
    <t>DEPARTAMENTO DE RECURSOS HUMANOS</t>
  </si>
  <si>
    <t>JULIO ANTONIO</t>
  </si>
  <si>
    <t>YSSA DOLORES</t>
  </si>
  <si>
    <t>MORETA DE PAREDES</t>
  </si>
  <si>
    <t>REYES COLON</t>
  </si>
  <si>
    <t>MIOSOTIS ELIZABETH</t>
  </si>
  <si>
    <t>SEGURA PENA</t>
  </si>
  <si>
    <t>WENDY DOMINGA</t>
  </si>
  <si>
    <t>DURAN PAULINO</t>
  </si>
  <si>
    <t>RAMONA MARIA CLARIBEL</t>
  </si>
  <si>
    <t>TAVERAS DE VARGAS</t>
  </si>
  <si>
    <t>Encargado de Nómina</t>
  </si>
  <si>
    <t>DEPARTAMENTO</t>
  </si>
  <si>
    <t>Total</t>
  </si>
  <si>
    <t>Casimiro Lebrón F., M. A.</t>
  </si>
  <si>
    <t xml:space="preserve">SBRUTO </t>
  </si>
  <si>
    <t>DIRECTOR DOCENTE</t>
  </si>
  <si>
    <t>ÁLVAREZ FRICA</t>
  </si>
  <si>
    <t xml:space="preserve">TÉCNICO DOCENTE NACIONAL </t>
  </si>
  <si>
    <t>GELSON JOSÉ</t>
  </si>
  <si>
    <t>DEPARTAMENTO DE FORMACIÓN CONTINUA</t>
  </si>
  <si>
    <t>GUZMÁN DE CAMACHO</t>
  </si>
  <si>
    <t>ASESOR TÉCNICO</t>
  </si>
  <si>
    <t>CUEVAS MONTE DE OCA DE PÉREZ</t>
  </si>
  <si>
    <t>COORDINADOR DOCENTE</t>
  </si>
  <si>
    <t>MÁXIMO</t>
  </si>
  <si>
    <t>GONZÁLEZ CASTRO</t>
  </si>
  <si>
    <t>MARTÍNEZ HIDALGO</t>
  </si>
  <si>
    <t>DEPARTAMENTO DE INVESTIGACIÓN Y EVALUACIÓN</t>
  </si>
  <si>
    <t>RODRÍGUEZ MOTA DE DIAZ</t>
  </si>
  <si>
    <t>DURÁN DURÁN</t>
  </si>
  <si>
    <t>DEPARTAMENTO DE PLANIFICACIÓN Y DESARROLLO</t>
  </si>
  <si>
    <t>DIVISIÓN DE DESARROLLO INSTITUCIONAL</t>
  </si>
  <si>
    <t>MATOS RAMÍREZ</t>
  </si>
  <si>
    <t xml:space="preserve">GONZÁLEZ </t>
  </si>
  <si>
    <t>LEBRÓN FURCAL</t>
  </si>
  <si>
    <t xml:space="preserve">DEPARTAMENTO FORMACIÓN INICIAL </t>
  </si>
  <si>
    <t>PENA GRULLÓN</t>
  </si>
  <si>
    <t>JOSÉ ELÍAS</t>
  </si>
  <si>
    <t>DIRECCIÓN DE FORMACIÓN Y DESARROLLO PROFESIONAL</t>
  </si>
  <si>
    <t>DIVISIÓN DE FORMULACIÓN, MONITOREO Y EVAL. DE PPP</t>
  </si>
  <si>
    <t>MIGUEL ÁNGEL</t>
  </si>
  <si>
    <t>MORENO HERNÁNDEZ</t>
  </si>
  <si>
    <t>NÓMINA PERSONAL DOCENTE FIJO  - FEBRERO 2022</t>
  </si>
  <si>
    <t>SATUNINO</t>
  </si>
  <si>
    <t>SILVA JORGE</t>
  </si>
  <si>
    <t xml:space="preserve">DIRECCION EJECUTIVA </t>
  </si>
  <si>
    <t>DIRECTOR EJECUTIVO 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</si>
</sst>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ndara"/>
      <family val="2"/>
    </font>
    <font>
      <b/>
      <sz val="9"/>
      <color theme="1"/>
      <name val="Candara"/>
      <family val="2"/>
    </font>
    <font>
      <sz val="9"/>
      <color rgb="FF000000"/>
      <name val="Candara"/>
      <family val="2"/>
    </font>
    <font>
      <b/>
      <sz val="12"/>
      <color theme="1"/>
      <name val="Candara"/>
      <family val="2"/>
    </font>
    <font>
      <b/>
      <i/>
      <u/>
      <sz val="11"/>
      <color theme="1"/>
      <name val="Candara"/>
      <family val="2"/>
    </font>
    <font>
      <b/>
      <i/>
      <sz val="11"/>
      <color theme="1"/>
      <name val="Candara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43" fontId="2" fillId="3" borderId="1" xfId="1" applyFont="1" applyFill="1" applyBorder="1" applyAlignment="1">
      <alignment vertical="center"/>
    </xf>
    <xf numFmtId="43" fontId="2" fillId="3" borderId="1" xfId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horizontal="right" vertical="center"/>
    </xf>
    <xf numFmtId="43" fontId="3" fillId="0" borderId="0" xfId="1" applyFont="1" applyAlignment="1">
      <alignment vertical="center"/>
    </xf>
    <xf numFmtId="43" fontId="3" fillId="3" borderId="1" xfId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43" fontId="3" fillId="0" borderId="8" xfId="0" applyNumberFormat="1" applyFont="1" applyBorder="1" applyAlignment="1">
      <alignment vertical="center"/>
    </xf>
    <xf numFmtId="43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vertAlign val="baseline"/>
        <sz val="9"/>
        <name val="Candara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Estilo de tabla 1" defaultPivotStyle="PivotStyleLight16">
    <tableStyle name="Estilo de tabla 1" pivot="0" count="0" xr9:uid="{FF672680-F506-4C50-9DF5-71C5AB81A00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815160</xdr:colOff>
      <xdr:row>39</xdr:row>
      <xdr:rowOff>2111</xdr:rowOff>
    </xdr:from>
    <xdr:ext cx="1524000" cy="590550"/>
    <xdr:pic>
      <xdr:nvPicPr>
        <xdr:cNvPr id="2" name="Imagen 1">
          <a:extLst>
            <a:ext uri="{FF2B5EF4-FFF2-40B4-BE49-F238E27FC236}">
              <a16:creationId xmlns:a16="http://schemas.microsoft.com/office/drawing/2014/main" id="{6F3C0F05-D3F7-49A4-85B2-BE7E81AB47F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8464" y="5934825"/>
          <a:ext cx="1524000" cy="5905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14500</xdr:colOff>
      <xdr:row>1</xdr:row>
      <xdr:rowOff>43296</xdr:rowOff>
    </xdr:from>
    <xdr:to>
      <xdr:col>2</xdr:col>
      <xdr:colOff>225138</xdr:colOff>
      <xdr:row>5</xdr:row>
      <xdr:rowOff>2031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8E3EBC-93EF-4F68-9CAD-71B9B46EC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818" y="199160"/>
          <a:ext cx="1829888" cy="6687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1CD29A-8F40-4070-AF85-DD9FB47A040E}" name="FIJOS_DICIEMBRE_2021" displayName="FIJOS_DICIEMBRE_2021" ref="A7:M37" totalsRowCount="1" headerRowDxfId="31" dataDxfId="29" totalsRowDxfId="27" headerRowBorderDxfId="30" tableBorderDxfId="28" totalsRowBorderDxfId="26">
  <autoFilter ref="A7:M36" xr:uid="{49BA4F85-DCF1-42A9-928C-22D6CE2138D9}"/>
  <sortState xmlns:xlrd2="http://schemas.microsoft.com/office/spreadsheetml/2017/richdata2" ref="A8:M36">
    <sortCondition ref="D9:D36" customList="Dirección Ejecutiva,Subdirección Ejecutiva,Sección Seguridad (Policía Nacional),Departamento de Comunicaciones,Oficina Libre Acceso a la Información Pública,OFICINA DE LIBRE ACCESO A LA INFORMACIÓN,OFICINA DE LIBRE ACCESO A LA INFORMACION,Departamento Jurídico,Departamento de Planificación y Desarrollo,División de Formulación,Monitoreo y Evaluación de PPP,División Desarrollo Institucional,División Calidad en la Gestión,Departamento de Recursos Humanos,División Registro,Control y Nómina,División Evaluación del Desempeño y Capacitación,División Organización del Trabajo y Compensación,Departamento de Tecnología de la Información y Comunicación,División Administración de Servicio TIC,División Operaciones TIC,Dirección de Formación y Desarrollo Profesional,Departamento de Becas,División Seguimiento a Becarios y Egresados,Departamento de Formación Inicial Docente,Departamento de Posgrado,Departamento de Formación Continua,Departamento de Investigación y Evaluación,Centro de Documentación Educativa,Dirección Administrativa y Financiera,Departamento Financiero,División Contabilidad,División Gestión de Pagos a Programas Formativos,Sección Presupuesto,Sección Compras y Contrataciones,Departamento Administrativo,División Archivo y Correspondencia,División Servicios Generales,Sección de Mantenimiento,Sección Mayordomía,Sección Transportación"/>
    <sortCondition descending="1" ref="F9:F36"/>
    <sortCondition ref="E9:E36"/>
    <sortCondition ref="B9:B36"/>
  </sortState>
  <tableColumns count="13">
    <tableColumn id="1" xr3:uid="{70D13885-A090-48F5-A3A9-8A9296B7155F}" name="CANT" totalsRowLabel="Total" dataDxfId="1" totalsRowDxfId="0"/>
    <tableColumn id="2" xr3:uid="{09CDE6ED-A831-4D23-B056-75E14E4A910D}" name="NOMBRE" dataDxfId="2" totalsRowDxfId="14"/>
    <tableColumn id="3" xr3:uid="{43B44797-0318-4193-8567-952E294110C4}" name="APELLIDO" dataDxfId="25" totalsRowDxfId="13"/>
    <tableColumn id="4" xr3:uid="{B0F2BE0C-C4FF-47EC-9AE4-983978C0A175}" name="DEPARTAMENTO" dataDxfId="24" totalsRowDxfId="12"/>
    <tableColumn id="5" xr3:uid="{DD346E6F-A86B-405A-8D66-7DFC71F7E010}" name="CARGO" dataDxfId="23" totalsRowDxfId="11"/>
    <tableColumn id="6" xr3:uid="{9C288D79-DBEF-4F27-944C-479CF6CA622A}" name="SBRUTO " totalsRowFunction="sum" dataDxfId="22" totalsRowDxfId="10" dataCellStyle="Millares"/>
    <tableColumn id="7" xr3:uid="{31157894-ADBA-4B75-B30C-523CCE415197}" name="AFP" totalsRowFunction="sum" dataDxfId="21" totalsRowDxfId="9" dataCellStyle="Millares"/>
    <tableColumn id="8" xr3:uid="{3A8480E1-745E-4D56-A415-A72A4BE38857}" name=" ISR " totalsRowFunction="sum" dataDxfId="20" totalsRowDxfId="8" dataCellStyle="Millares"/>
    <tableColumn id="9" xr3:uid="{78F43CEB-8085-48BB-82CB-7DAE842A922A}" name="SFS" totalsRowFunction="sum" dataDxfId="19" totalsRowDxfId="7" dataCellStyle="Millares"/>
    <tableColumn id="10" xr3:uid="{61D0F12E-54D7-48DB-8876-A7094CEB09EC}" name=" OTROS " totalsRowFunction="sum" dataDxfId="18" totalsRowDxfId="6" dataCellStyle="Millares"/>
    <tableColumn id="11" xr3:uid="{CFE9C807-565F-4445-AFB9-5A81909E6859}" name="NETO" totalsRowFunction="sum" dataDxfId="17" totalsRowDxfId="5" dataCellStyle="Millares">
      <calculatedColumnFormula>+SUM(FIJOS_DICIEMBRE_2021[[#This Row],[SBRUTO ]]-FIJOS_DICIEMBRE_2021[[#This Row],[AFP]]-FIJOS_DICIEMBRE_2021[[#This Row],[ ISR ]]-FIJOS_DICIEMBRE_2021[[#This Row],[SFS]]-FIJOS_DICIEMBRE_2021[[#This Row],[ OTROS ]])</calculatedColumnFormula>
    </tableColumn>
    <tableColumn id="12" xr3:uid="{34BB79B0-036B-4A01-8383-2ED12E1F226B}" name=" STATUS " dataDxfId="16" totalsRowDxfId="4"/>
    <tableColumn id="13" xr3:uid="{58B363A7-6522-438C-BA71-C15FDCF87007}" name="GENERO" dataDxfId="15" totalsRowDxfId="3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F743-8B28-44AE-BBF8-42F9CA03ABDE}">
  <sheetPr>
    <pageSetUpPr fitToPage="1"/>
  </sheetPr>
  <dimension ref="A3:M45"/>
  <sheetViews>
    <sheetView showGridLines="0" tabSelected="1" topLeftCell="A23" zoomScale="110" zoomScaleNormal="110" workbookViewId="0">
      <selection activeCell="A3" sqref="A3:M3"/>
    </sheetView>
  </sheetViews>
  <sheetFormatPr baseColWidth="10" defaultRowHeight="12" x14ac:dyDescent="0.25"/>
  <cols>
    <col min="1" max="1" width="6" style="20" customWidth="1"/>
    <col min="2" max="2" width="24.28515625" style="1" bestFit="1" customWidth="1"/>
    <col min="3" max="3" width="19.42578125" style="1" customWidth="1"/>
    <col min="4" max="4" width="44.7109375" style="1" bestFit="1" customWidth="1"/>
    <col min="5" max="5" width="27.85546875" style="1" bestFit="1" customWidth="1"/>
    <col min="6" max="6" width="16.28515625" style="7" customWidth="1"/>
    <col min="7" max="7" width="14.7109375" style="7" customWidth="1"/>
    <col min="8" max="8" width="14.5703125" style="8" customWidth="1"/>
    <col min="9" max="9" width="15.5703125" style="7" customWidth="1"/>
    <col min="10" max="10" width="14.5703125" style="7" customWidth="1"/>
    <col min="11" max="11" width="13.5703125" style="9" customWidth="1"/>
    <col min="12" max="12" width="11.5703125" style="1" customWidth="1"/>
    <col min="13" max="13" width="10" style="6" customWidth="1"/>
    <col min="14" max="16384" width="11.42578125" style="1"/>
  </cols>
  <sheetData>
    <row r="3" spans="1:13" ht="15.75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.75" x14ac:dyDescent="0.25">
      <c r="A4" s="25" t="s">
        <v>91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7" spans="1:13" s="6" customFormat="1" x14ac:dyDescent="0.25">
      <c r="A7" s="21" t="s">
        <v>1</v>
      </c>
      <c r="B7" s="22" t="s">
        <v>2</v>
      </c>
      <c r="C7" s="22" t="s">
        <v>3</v>
      </c>
      <c r="D7" s="22" t="s">
        <v>60</v>
      </c>
      <c r="E7" s="22" t="s">
        <v>4</v>
      </c>
      <c r="F7" s="23" t="s">
        <v>63</v>
      </c>
      <c r="G7" s="23" t="s">
        <v>5</v>
      </c>
      <c r="H7" s="23" t="s">
        <v>7</v>
      </c>
      <c r="I7" s="23" t="s">
        <v>6</v>
      </c>
      <c r="J7" s="23" t="s">
        <v>8</v>
      </c>
      <c r="K7" s="23" t="s">
        <v>9</v>
      </c>
      <c r="L7" s="22" t="s">
        <v>10</v>
      </c>
      <c r="M7" s="24" t="s">
        <v>11</v>
      </c>
    </row>
    <row r="8" spans="1:13" s="12" customFormat="1" x14ac:dyDescent="0.25">
      <c r="A8" s="28">
        <v>1</v>
      </c>
      <c r="B8" s="13" t="s">
        <v>92</v>
      </c>
      <c r="C8" s="13" t="s">
        <v>93</v>
      </c>
      <c r="D8" s="13" t="s">
        <v>94</v>
      </c>
      <c r="E8" s="13" t="s">
        <v>95</v>
      </c>
      <c r="F8" s="3">
        <v>328504</v>
      </c>
      <c r="G8" s="3">
        <v>9334.68</v>
      </c>
      <c r="H8" s="4">
        <v>67139.25</v>
      </c>
      <c r="I8" s="3">
        <v>4943.8</v>
      </c>
      <c r="J8" s="3">
        <v>133124.97</v>
      </c>
      <c r="K8" s="10">
        <f>+SUM(FIJOS_DICIEMBRE_2021[[#This Row],[SBRUTO ]]-FIJOS_DICIEMBRE_2021[[#This Row],[AFP]]-FIJOS_DICIEMBRE_2021[[#This Row],[ ISR ]]-FIJOS_DICIEMBRE_2021[[#This Row],[SFS]]-FIJOS_DICIEMBRE_2021[[#This Row],[ OTROS ]])</f>
        <v>113961.30000000002</v>
      </c>
      <c r="L8" s="2" t="s">
        <v>12</v>
      </c>
      <c r="M8" s="11" t="s">
        <v>14</v>
      </c>
    </row>
    <row r="9" spans="1:13" s="12" customFormat="1" x14ac:dyDescent="0.25">
      <c r="A9" s="28">
        <v>2</v>
      </c>
      <c r="B9" s="13" t="s">
        <v>38</v>
      </c>
      <c r="C9" s="13" t="s">
        <v>39</v>
      </c>
      <c r="D9" s="13" t="s">
        <v>79</v>
      </c>
      <c r="E9" s="13" t="s">
        <v>70</v>
      </c>
      <c r="F9" s="3">
        <v>150579</v>
      </c>
      <c r="G9" s="3">
        <v>4321.62</v>
      </c>
      <c r="H9" s="4">
        <v>24002.81</v>
      </c>
      <c r="I9" s="3">
        <v>4577.6000000000004</v>
      </c>
      <c r="J9" s="3">
        <v>4283.6899999999996</v>
      </c>
      <c r="K9" s="10">
        <f>+SUM(FIJOS_DICIEMBRE_2021[[#This Row],[SBRUTO ]]-FIJOS_DICIEMBRE_2021[[#This Row],[AFP]]-FIJOS_DICIEMBRE_2021[[#This Row],[ ISR ]]-FIJOS_DICIEMBRE_2021[[#This Row],[SFS]]-FIJOS_DICIEMBRE_2021[[#This Row],[ OTROS ]])</f>
        <v>113393.28</v>
      </c>
      <c r="L9" s="2" t="s">
        <v>12</v>
      </c>
      <c r="M9" s="11" t="s">
        <v>13</v>
      </c>
    </row>
    <row r="10" spans="1:13" s="12" customFormat="1" x14ac:dyDescent="0.25">
      <c r="A10" s="28">
        <v>3</v>
      </c>
      <c r="B10" s="13" t="s">
        <v>47</v>
      </c>
      <c r="C10" s="13" t="s">
        <v>83</v>
      </c>
      <c r="D10" s="13" t="s">
        <v>48</v>
      </c>
      <c r="E10" s="13" t="s">
        <v>64</v>
      </c>
      <c r="F10" s="3">
        <v>150579</v>
      </c>
      <c r="G10" s="3">
        <v>4321.62</v>
      </c>
      <c r="H10" s="4">
        <v>24002.81</v>
      </c>
      <c r="I10" s="3">
        <v>4577.6000000000004</v>
      </c>
      <c r="J10" s="3">
        <v>88915.69</v>
      </c>
      <c r="K10" s="10">
        <f>+SUM(FIJOS_DICIEMBRE_2021[[#This Row],[SBRUTO ]]-FIJOS_DICIEMBRE_2021[[#This Row],[AFP]]-FIJOS_DICIEMBRE_2021[[#This Row],[ ISR ]]-FIJOS_DICIEMBRE_2021[[#This Row],[SFS]]-FIJOS_DICIEMBRE_2021[[#This Row],[ OTROS ]])</f>
        <v>28761.279999999999</v>
      </c>
      <c r="L10" s="2" t="s">
        <v>18</v>
      </c>
      <c r="M10" s="11" t="s">
        <v>14</v>
      </c>
    </row>
    <row r="11" spans="1:13" s="12" customFormat="1" x14ac:dyDescent="0.25">
      <c r="A11" s="28">
        <v>4</v>
      </c>
      <c r="B11" s="13" t="s">
        <v>89</v>
      </c>
      <c r="C11" s="13" t="s">
        <v>90</v>
      </c>
      <c r="D11" s="13" t="s">
        <v>87</v>
      </c>
      <c r="E11" s="13" t="s">
        <v>70</v>
      </c>
      <c r="F11" s="3">
        <v>162000.26</v>
      </c>
      <c r="G11" s="3">
        <v>4649.41</v>
      </c>
      <c r="H11" s="4">
        <v>26689.38</v>
      </c>
      <c r="I11" s="3">
        <v>4924.8100000000004</v>
      </c>
      <c r="J11" s="3">
        <v>2455</v>
      </c>
      <c r="K11" s="10">
        <f>+SUM(FIJOS_DICIEMBRE_2021[[#This Row],[SBRUTO ]]-FIJOS_DICIEMBRE_2021[[#This Row],[AFP]]-FIJOS_DICIEMBRE_2021[[#This Row],[ ISR ]]-FIJOS_DICIEMBRE_2021[[#This Row],[SFS]]-FIJOS_DICIEMBRE_2021[[#This Row],[ OTROS ]])</f>
        <v>123281.66</v>
      </c>
      <c r="L11" s="2" t="s">
        <v>12</v>
      </c>
      <c r="M11" s="11" t="s">
        <v>14</v>
      </c>
    </row>
    <row r="12" spans="1:13" s="12" customFormat="1" x14ac:dyDescent="0.25">
      <c r="A12" s="28">
        <v>5</v>
      </c>
      <c r="B12" s="13" t="s">
        <v>55</v>
      </c>
      <c r="C12" s="13" t="s">
        <v>56</v>
      </c>
      <c r="D12" s="13" t="s">
        <v>87</v>
      </c>
      <c r="E12" s="13" t="s">
        <v>66</v>
      </c>
      <c r="F12" s="3">
        <v>102935.71</v>
      </c>
      <c r="G12" s="3">
        <v>2954.25</v>
      </c>
      <c r="H12" s="4">
        <v>12458.39</v>
      </c>
      <c r="I12" s="3">
        <v>3129.25</v>
      </c>
      <c r="J12" s="3">
        <v>2919.16</v>
      </c>
      <c r="K12" s="10">
        <f>+SUM(FIJOS_DICIEMBRE_2021[[#This Row],[SBRUTO ]]-FIJOS_DICIEMBRE_2021[[#This Row],[AFP]]-FIJOS_DICIEMBRE_2021[[#This Row],[ ISR ]]-FIJOS_DICIEMBRE_2021[[#This Row],[SFS]]-FIJOS_DICIEMBRE_2021[[#This Row],[ OTROS ]])</f>
        <v>81474.66</v>
      </c>
      <c r="L12" s="2" t="s">
        <v>12</v>
      </c>
      <c r="M12" s="11" t="s">
        <v>13</v>
      </c>
    </row>
    <row r="13" spans="1:13" s="12" customFormat="1" x14ac:dyDescent="0.25">
      <c r="A13" s="28">
        <v>6</v>
      </c>
      <c r="B13" s="13" t="s">
        <v>15</v>
      </c>
      <c r="C13" s="13" t="s">
        <v>16</v>
      </c>
      <c r="D13" s="13" t="s">
        <v>17</v>
      </c>
      <c r="E13" s="13" t="s">
        <v>64</v>
      </c>
      <c r="F13" s="3">
        <v>150579</v>
      </c>
      <c r="G13" s="3">
        <v>4321.62</v>
      </c>
      <c r="H13" s="4">
        <v>24002.81</v>
      </c>
      <c r="I13" s="3">
        <v>4577.6000000000004</v>
      </c>
      <c r="J13" s="3">
        <v>2283.69</v>
      </c>
      <c r="K13" s="10">
        <f>+SUM(FIJOS_DICIEMBRE_2021[[#This Row],[SBRUTO ]]-FIJOS_DICIEMBRE_2021[[#This Row],[AFP]]-FIJOS_DICIEMBRE_2021[[#This Row],[ ISR ]]-FIJOS_DICIEMBRE_2021[[#This Row],[SFS]]-FIJOS_DICIEMBRE_2021[[#This Row],[ OTROS ]])</f>
        <v>115393.28</v>
      </c>
      <c r="L13" s="2" t="s">
        <v>12</v>
      </c>
      <c r="M13" s="11" t="s">
        <v>13</v>
      </c>
    </row>
    <row r="14" spans="1:13" s="12" customFormat="1" x14ac:dyDescent="0.25">
      <c r="A14" s="28">
        <v>7</v>
      </c>
      <c r="B14" s="13" t="s">
        <v>19</v>
      </c>
      <c r="C14" s="13" t="s">
        <v>65</v>
      </c>
      <c r="D14" s="13" t="s">
        <v>17</v>
      </c>
      <c r="E14" s="13" t="s">
        <v>66</v>
      </c>
      <c r="F14" s="3">
        <v>111120.81</v>
      </c>
      <c r="G14" s="3">
        <v>3189.17</v>
      </c>
      <c r="H14" s="4">
        <v>14721.26</v>
      </c>
      <c r="I14" s="3">
        <v>3378.07</v>
      </c>
      <c r="J14" s="3">
        <v>1731.81</v>
      </c>
      <c r="K14" s="10">
        <f>+SUM(FIJOS_DICIEMBRE_2021[[#This Row],[SBRUTO ]]-FIJOS_DICIEMBRE_2021[[#This Row],[AFP]]-FIJOS_DICIEMBRE_2021[[#This Row],[ ISR ]]-FIJOS_DICIEMBRE_2021[[#This Row],[SFS]]-FIJOS_DICIEMBRE_2021[[#This Row],[ OTROS ]])</f>
        <v>88100.5</v>
      </c>
      <c r="L14" s="2" t="s">
        <v>12</v>
      </c>
      <c r="M14" s="11" t="s">
        <v>13</v>
      </c>
    </row>
    <row r="15" spans="1:13" s="12" customFormat="1" x14ac:dyDescent="0.25">
      <c r="A15" s="28">
        <v>8</v>
      </c>
      <c r="B15" s="13" t="s">
        <v>21</v>
      </c>
      <c r="C15" s="13" t="s">
        <v>69</v>
      </c>
      <c r="D15" s="13" t="s">
        <v>68</v>
      </c>
      <c r="E15" s="13" t="s">
        <v>70</v>
      </c>
      <c r="F15" s="3">
        <v>164923.88</v>
      </c>
      <c r="G15" s="3">
        <v>4733.32</v>
      </c>
      <c r="H15" s="4">
        <v>27394.560000000001</v>
      </c>
      <c r="I15" s="3">
        <v>4943.8</v>
      </c>
      <c r="J15" s="3">
        <v>7492.58</v>
      </c>
      <c r="K15" s="10">
        <f>+SUM(FIJOS_DICIEMBRE_2021[[#This Row],[SBRUTO ]]-FIJOS_DICIEMBRE_2021[[#This Row],[AFP]]-FIJOS_DICIEMBRE_2021[[#This Row],[ ISR ]]-FIJOS_DICIEMBRE_2021[[#This Row],[SFS]]-FIJOS_DICIEMBRE_2021[[#This Row],[ OTROS ]])</f>
        <v>120359.62</v>
      </c>
      <c r="L15" s="2" t="s">
        <v>12</v>
      </c>
      <c r="M15" s="11" t="s">
        <v>13</v>
      </c>
    </row>
    <row r="16" spans="1:13" s="12" customFormat="1" x14ac:dyDescent="0.25">
      <c r="A16" s="28">
        <v>9</v>
      </c>
      <c r="B16" s="13" t="s">
        <v>67</v>
      </c>
      <c r="C16" s="13" t="s">
        <v>20</v>
      </c>
      <c r="D16" s="13" t="s">
        <v>68</v>
      </c>
      <c r="E16" s="13" t="s">
        <v>64</v>
      </c>
      <c r="F16" s="3">
        <v>150579</v>
      </c>
      <c r="G16" s="3">
        <v>4321.62</v>
      </c>
      <c r="H16" s="4">
        <v>23665.279999999999</v>
      </c>
      <c r="I16" s="3">
        <v>4577.6000000000004</v>
      </c>
      <c r="J16" s="3">
        <v>76558.429999999993</v>
      </c>
      <c r="K16" s="10">
        <f>+SUM(FIJOS_DICIEMBRE_2021[[#This Row],[SBRUTO ]]-FIJOS_DICIEMBRE_2021[[#This Row],[AFP]]-FIJOS_DICIEMBRE_2021[[#This Row],[ ISR ]]-FIJOS_DICIEMBRE_2021[[#This Row],[SFS]]-FIJOS_DICIEMBRE_2021[[#This Row],[ OTROS ]])</f>
        <v>41456.070000000007</v>
      </c>
      <c r="L16" s="2" t="s">
        <v>12</v>
      </c>
      <c r="M16" s="11" t="s">
        <v>14</v>
      </c>
    </row>
    <row r="17" spans="1:13" s="12" customFormat="1" x14ac:dyDescent="0.25">
      <c r="A17" s="28">
        <v>10</v>
      </c>
      <c r="B17" s="13" t="s">
        <v>22</v>
      </c>
      <c r="C17" s="13" t="s">
        <v>71</v>
      </c>
      <c r="D17" s="13" t="s">
        <v>68</v>
      </c>
      <c r="E17" s="13" t="s">
        <v>72</v>
      </c>
      <c r="F17" s="3">
        <v>120647.15</v>
      </c>
      <c r="G17" s="3">
        <v>3462.57</v>
      </c>
      <c r="H17" s="4">
        <v>16962.099999999999</v>
      </c>
      <c r="I17" s="3">
        <v>3667.67</v>
      </c>
      <c r="J17" s="3">
        <v>80786.899999999994</v>
      </c>
      <c r="K17" s="10">
        <f>+SUM(FIJOS_DICIEMBRE_2021[[#This Row],[SBRUTO ]]-FIJOS_DICIEMBRE_2021[[#This Row],[AFP]]-FIJOS_DICIEMBRE_2021[[#This Row],[ ISR ]]-FIJOS_DICIEMBRE_2021[[#This Row],[SFS]]-FIJOS_DICIEMBRE_2021[[#This Row],[ OTROS ]])</f>
        <v>15767.909999999989</v>
      </c>
      <c r="L17" s="2" t="s">
        <v>12</v>
      </c>
      <c r="M17" s="11" t="s">
        <v>13</v>
      </c>
    </row>
    <row r="18" spans="1:13" s="12" customFormat="1" x14ac:dyDescent="0.25">
      <c r="A18" s="28">
        <v>11</v>
      </c>
      <c r="B18" s="13" t="s">
        <v>33</v>
      </c>
      <c r="C18" s="13" t="s">
        <v>75</v>
      </c>
      <c r="D18" s="13" t="s">
        <v>68</v>
      </c>
      <c r="E18" s="13" t="s">
        <v>66</v>
      </c>
      <c r="F18" s="3">
        <v>115918.94</v>
      </c>
      <c r="G18" s="3">
        <v>3326.87</v>
      </c>
      <c r="H18" s="4">
        <v>15849.9</v>
      </c>
      <c r="I18" s="3">
        <v>3523.94</v>
      </c>
      <c r="J18" s="3">
        <v>31328.35</v>
      </c>
      <c r="K18" s="10">
        <f>+SUM(FIJOS_DICIEMBRE_2021[[#This Row],[SBRUTO ]]-FIJOS_DICIEMBRE_2021[[#This Row],[AFP]]-FIJOS_DICIEMBRE_2021[[#This Row],[ ISR ]]-FIJOS_DICIEMBRE_2021[[#This Row],[SFS]]-FIJOS_DICIEMBRE_2021[[#This Row],[ OTROS ]])</f>
        <v>61889.880000000012</v>
      </c>
      <c r="L18" s="2" t="s">
        <v>12</v>
      </c>
      <c r="M18" s="11" t="s">
        <v>13</v>
      </c>
    </row>
    <row r="19" spans="1:13" s="12" customFormat="1" x14ac:dyDescent="0.25">
      <c r="A19" s="28">
        <v>12</v>
      </c>
      <c r="B19" s="13" t="s">
        <v>23</v>
      </c>
      <c r="C19" s="13" t="s">
        <v>24</v>
      </c>
      <c r="D19" s="13" t="s">
        <v>68</v>
      </c>
      <c r="E19" s="13" t="s">
        <v>72</v>
      </c>
      <c r="F19" s="3">
        <v>115192</v>
      </c>
      <c r="G19" s="3">
        <v>3306.01</v>
      </c>
      <c r="H19" s="4">
        <v>15678.91</v>
      </c>
      <c r="I19" s="3">
        <v>3501.84</v>
      </c>
      <c r="J19" s="3">
        <v>31560.639999999999</v>
      </c>
      <c r="K19" s="10">
        <f>+SUM(FIJOS_DICIEMBRE_2021[[#This Row],[SBRUTO ]]-FIJOS_DICIEMBRE_2021[[#This Row],[AFP]]-FIJOS_DICIEMBRE_2021[[#This Row],[ ISR ]]-FIJOS_DICIEMBRE_2021[[#This Row],[SFS]]-FIJOS_DICIEMBRE_2021[[#This Row],[ OTROS ]])</f>
        <v>61144.600000000006</v>
      </c>
      <c r="L19" s="2" t="s">
        <v>12</v>
      </c>
      <c r="M19" s="11" t="s">
        <v>14</v>
      </c>
    </row>
    <row r="20" spans="1:13" s="12" customFormat="1" x14ac:dyDescent="0.25">
      <c r="A20" s="28">
        <v>13</v>
      </c>
      <c r="B20" s="13" t="s">
        <v>25</v>
      </c>
      <c r="C20" s="13" t="s">
        <v>26</v>
      </c>
      <c r="D20" s="13" t="s">
        <v>68</v>
      </c>
      <c r="E20" s="13" t="s">
        <v>72</v>
      </c>
      <c r="F20" s="3">
        <v>113998.57</v>
      </c>
      <c r="G20" s="3">
        <v>3271.76</v>
      </c>
      <c r="H20" s="4">
        <v>15398.18</v>
      </c>
      <c r="I20" s="3">
        <v>3465.56</v>
      </c>
      <c r="J20" s="3">
        <v>18663.439999999999</v>
      </c>
      <c r="K20" s="10">
        <f>+SUM(FIJOS_DICIEMBRE_2021[[#This Row],[SBRUTO ]]-FIJOS_DICIEMBRE_2021[[#This Row],[AFP]]-FIJOS_DICIEMBRE_2021[[#This Row],[ ISR ]]-FIJOS_DICIEMBRE_2021[[#This Row],[SFS]]-FIJOS_DICIEMBRE_2021[[#This Row],[ OTROS ]])</f>
        <v>73199.63</v>
      </c>
      <c r="L20" s="2" t="s">
        <v>12</v>
      </c>
      <c r="M20" s="11" t="s">
        <v>13</v>
      </c>
    </row>
    <row r="21" spans="1:13" s="12" customFormat="1" x14ac:dyDescent="0.25">
      <c r="A21" s="28">
        <v>14</v>
      </c>
      <c r="B21" s="13" t="s">
        <v>34</v>
      </c>
      <c r="C21" s="13" t="s">
        <v>35</v>
      </c>
      <c r="D21" s="13" t="s">
        <v>68</v>
      </c>
      <c r="E21" s="13" t="s">
        <v>66</v>
      </c>
      <c r="F21" s="3">
        <v>108843.88</v>
      </c>
      <c r="G21" s="3">
        <v>3123.82</v>
      </c>
      <c r="H21" s="4">
        <v>13510.61</v>
      </c>
      <c r="I21" s="3">
        <v>3308.85</v>
      </c>
      <c r="J21" s="3">
        <v>43234.38</v>
      </c>
      <c r="K21" s="10">
        <f>+SUM(FIJOS_DICIEMBRE_2021[[#This Row],[SBRUTO ]]-FIJOS_DICIEMBRE_2021[[#This Row],[AFP]]-FIJOS_DICIEMBRE_2021[[#This Row],[ ISR ]]-FIJOS_DICIEMBRE_2021[[#This Row],[SFS]]-FIJOS_DICIEMBRE_2021[[#This Row],[ OTROS ]])</f>
        <v>45666.219999999994</v>
      </c>
      <c r="L21" s="2" t="s">
        <v>12</v>
      </c>
      <c r="M21" s="11" t="s">
        <v>13</v>
      </c>
    </row>
    <row r="22" spans="1:13" s="12" customFormat="1" x14ac:dyDescent="0.25">
      <c r="A22" s="28">
        <v>15</v>
      </c>
      <c r="B22" s="13" t="s">
        <v>28</v>
      </c>
      <c r="C22" s="13" t="s">
        <v>29</v>
      </c>
      <c r="D22" s="13" t="s">
        <v>68</v>
      </c>
      <c r="E22" s="13" t="s">
        <v>72</v>
      </c>
      <c r="F22" s="3">
        <v>106142.35</v>
      </c>
      <c r="G22" s="3">
        <v>3046.29</v>
      </c>
      <c r="H22" s="4">
        <v>13550.2</v>
      </c>
      <c r="I22" s="3">
        <v>3226.73</v>
      </c>
      <c r="J22" s="3">
        <v>44616.63</v>
      </c>
      <c r="K22" s="10">
        <f>+SUM(FIJOS_DICIEMBRE_2021[[#This Row],[SBRUTO ]]-FIJOS_DICIEMBRE_2021[[#This Row],[AFP]]-FIJOS_DICIEMBRE_2021[[#This Row],[ ISR ]]-FIJOS_DICIEMBRE_2021[[#This Row],[SFS]]-FIJOS_DICIEMBRE_2021[[#This Row],[ OTROS ]])</f>
        <v>41702.500000000022</v>
      </c>
      <c r="L22" s="2" t="s">
        <v>12</v>
      </c>
      <c r="M22" s="11" t="s">
        <v>14</v>
      </c>
    </row>
    <row r="23" spans="1:13" s="12" customFormat="1" x14ac:dyDescent="0.25">
      <c r="A23" s="28">
        <v>16</v>
      </c>
      <c r="B23" s="13" t="s">
        <v>32</v>
      </c>
      <c r="C23" s="13" t="s">
        <v>74</v>
      </c>
      <c r="D23" s="13" t="s">
        <v>68</v>
      </c>
      <c r="E23" s="13" t="s">
        <v>66</v>
      </c>
      <c r="F23" s="3">
        <v>105582.22</v>
      </c>
      <c r="G23" s="3">
        <v>3030.21</v>
      </c>
      <c r="H23" s="4">
        <v>13418.45</v>
      </c>
      <c r="I23" s="3">
        <v>3209.7</v>
      </c>
      <c r="J23" s="3">
        <v>25606.99</v>
      </c>
      <c r="K23" s="10">
        <f>+SUM(FIJOS_DICIEMBRE_2021[[#This Row],[SBRUTO ]]-FIJOS_DICIEMBRE_2021[[#This Row],[AFP]]-FIJOS_DICIEMBRE_2021[[#This Row],[ ISR ]]-FIJOS_DICIEMBRE_2021[[#This Row],[SFS]]-FIJOS_DICIEMBRE_2021[[#This Row],[ OTROS ]])</f>
        <v>60316.869999999995</v>
      </c>
      <c r="L23" s="2" t="s">
        <v>12</v>
      </c>
      <c r="M23" s="11" t="s">
        <v>13</v>
      </c>
    </row>
    <row r="24" spans="1:13" s="12" customFormat="1" x14ac:dyDescent="0.25">
      <c r="A24" s="28">
        <v>17</v>
      </c>
      <c r="B24" s="13" t="s">
        <v>46</v>
      </c>
      <c r="C24" s="13" t="s">
        <v>82</v>
      </c>
      <c r="D24" s="13" t="s">
        <v>68</v>
      </c>
      <c r="E24" s="13" t="s">
        <v>66</v>
      </c>
      <c r="F24" s="3">
        <v>109635.03</v>
      </c>
      <c r="G24" s="3">
        <v>3146.53</v>
      </c>
      <c r="H24" s="4">
        <v>14371.77</v>
      </c>
      <c r="I24" s="3">
        <v>3332.9</v>
      </c>
      <c r="J24" s="3">
        <v>3710.53</v>
      </c>
      <c r="K24" s="10">
        <f>+SUM(FIJOS_DICIEMBRE_2021[[#This Row],[SBRUTO ]]-FIJOS_DICIEMBRE_2021[[#This Row],[AFP]]-FIJOS_DICIEMBRE_2021[[#This Row],[ ISR ]]-FIJOS_DICIEMBRE_2021[[#This Row],[SFS]]-FIJOS_DICIEMBRE_2021[[#This Row],[ OTROS ]])</f>
        <v>85073.3</v>
      </c>
      <c r="L24" s="2" t="s">
        <v>12</v>
      </c>
      <c r="M24" s="11" t="s">
        <v>13</v>
      </c>
    </row>
    <row r="25" spans="1:13" x14ac:dyDescent="0.25">
      <c r="A25" s="28">
        <v>18</v>
      </c>
      <c r="B25" s="13" t="s">
        <v>36</v>
      </c>
      <c r="C25" s="13" t="s">
        <v>77</v>
      </c>
      <c r="D25" s="13" t="s">
        <v>76</v>
      </c>
      <c r="E25" s="13" t="s">
        <v>72</v>
      </c>
      <c r="F25" s="3">
        <v>122120.91</v>
      </c>
      <c r="G25" s="3">
        <v>3504.87</v>
      </c>
      <c r="H25" s="4">
        <v>17308.759999999998</v>
      </c>
      <c r="I25" s="3">
        <v>3712.48</v>
      </c>
      <c r="J25" s="3">
        <v>70454.66</v>
      </c>
      <c r="K25" s="10">
        <f>+SUM(FIJOS_DICIEMBRE_2021[[#This Row],[SBRUTO ]]-FIJOS_DICIEMBRE_2021[[#This Row],[AFP]]-FIJOS_DICIEMBRE_2021[[#This Row],[ ISR ]]-FIJOS_DICIEMBRE_2021[[#This Row],[SFS]]-FIJOS_DICIEMBRE_2021[[#This Row],[ OTROS ]])</f>
        <v>27140.140000000014</v>
      </c>
      <c r="L25" s="2" t="s">
        <v>12</v>
      </c>
      <c r="M25" s="11" t="s">
        <v>13</v>
      </c>
    </row>
    <row r="26" spans="1:13" s="12" customFormat="1" x14ac:dyDescent="0.25">
      <c r="A26" s="28">
        <v>19</v>
      </c>
      <c r="B26" s="13" t="s">
        <v>37</v>
      </c>
      <c r="C26" s="13" t="s">
        <v>78</v>
      </c>
      <c r="D26" s="13" t="s">
        <v>76</v>
      </c>
      <c r="E26" s="13" t="s">
        <v>66</v>
      </c>
      <c r="F26" s="3">
        <v>115918.94</v>
      </c>
      <c r="G26" s="3">
        <v>3326.87</v>
      </c>
      <c r="H26" s="4">
        <v>15512.37</v>
      </c>
      <c r="I26" s="3">
        <v>3523.94</v>
      </c>
      <c r="J26" s="3">
        <v>13449.7</v>
      </c>
      <c r="K26" s="10">
        <f>+SUM(FIJOS_DICIEMBRE_2021[[#This Row],[SBRUTO ]]-FIJOS_DICIEMBRE_2021[[#This Row],[AFP]]-FIJOS_DICIEMBRE_2021[[#This Row],[ ISR ]]-FIJOS_DICIEMBRE_2021[[#This Row],[SFS]]-FIJOS_DICIEMBRE_2021[[#This Row],[ OTROS ]])</f>
        <v>80106.060000000012</v>
      </c>
      <c r="L26" s="2" t="s">
        <v>12</v>
      </c>
      <c r="M26" s="11" t="s">
        <v>13</v>
      </c>
    </row>
    <row r="27" spans="1:13" s="12" customFormat="1" x14ac:dyDescent="0.25">
      <c r="A27" s="28">
        <v>20</v>
      </c>
      <c r="B27" s="13" t="s">
        <v>42</v>
      </c>
      <c r="C27" s="13" t="s">
        <v>43</v>
      </c>
      <c r="D27" s="13" t="s">
        <v>44</v>
      </c>
      <c r="E27" s="13" t="s">
        <v>72</v>
      </c>
      <c r="F27" s="3">
        <v>123726.78</v>
      </c>
      <c r="G27" s="3">
        <v>3550.96</v>
      </c>
      <c r="H27" s="4">
        <v>17686.5</v>
      </c>
      <c r="I27" s="3">
        <v>3761.29</v>
      </c>
      <c r="J27" s="3">
        <v>65768.77</v>
      </c>
      <c r="K27" s="10">
        <f>+SUM(FIJOS_DICIEMBRE_2021[[#This Row],[SBRUTO ]]-FIJOS_DICIEMBRE_2021[[#This Row],[AFP]]-FIJOS_DICIEMBRE_2021[[#This Row],[ ISR ]]-FIJOS_DICIEMBRE_2021[[#This Row],[SFS]]-FIJOS_DICIEMBRE_2021[[#This Row],[ OTROS ]])</f>
        <v>32959.259999999995</v>
      </c>
      <c r="L27" s="2" t="s">
        <v>12</v>
      </c>
      <c r="M27" s="11" t="s">
        <v>13</v>
      </c>
    </row>
    <row r="28" spans="1:13" s="12" customFormat="1" x14ac:dyDescent="0.25">
      <c r="A28" s="28">
        <v>21</v>
      </c>
      <c r="B28" s="13" t="s">
        <v>45</v>
      </c>
      <c r="C28" s="13" t="s">
        <v>81</v>
      </c>
      <c r="D28" s="13" t="s">
        <v>44</v>
      </c>
      <c r="E28" s="13" t="s">
        <v>72</v>
      </c>
      <c r="F28" s="3">
        <v>120363.72</v>
      </c>
      <c r="G28" s="3">
        <v>3454.44</v>
      </c>
      <c r="H28" s="4">
        <v>16220.36</v>
      </c>
      <c r="I28" s="3">
        <v>3659.06</v>
      </c>
      <c r="J28" s="3">
        <v>4530.7</v>
      </c>
      <c r="K28" s="10">
        <f>+SUM(FIJOS_DICIEMBRE_2021[[#This Row],[SBRUTO ]]-FIJOS_DICIEMBRE_2021[[#This Row],[AFP]]-FIJOS_DICIEMBRE_2021[[#This Row],[ ISR ]]-FIJOS_DICIEMBRE_2021[[#This Row],[SFS]]-FIJOS_DICIEMBRE_2021[[#This Row],[ OTROS ]])</f>
        <v>92499.16</v>
      </c>
      <c r="L28" s="2" t="s">
        <v>12</v>
      </c>
      <c r="M28" s="11" t="s">
        <v>13</v>
      </c>
    </row>
    <row r="29" spans="1:13" s="12" customFormat="1" x14ac:dyDescent="0.25">
      <c r="A29" s="28">
        <v>22</v>
      </c>
      <c r="B29" s="13" t="s">
        <v>30</v>
      </c>
      <c r="C29" s="13" t="s">
        <v>31</v>
      </c>
      <c r="D29" s="13" t="s">
        <v>44</v>
      </c>
      <c r="E29" s="13" t="s">
        <v>66</v>
      </c>
      <c r="F29" s="3">
        <v>105152.19</v>
      </c>
      <c r="G29" s="3">
        <v>3017.87</v>
      </c>
      <c r="H29" s="4">
        <v>12979.76</v>
      </c>
      <c r="I29" s="3">
        <v>3196.63</v>
      </c>
      <c r="J29" s="3">
        <v>23261.279999999999</v>
      </c>
      <c r="K29" s="10">
        <f>+SUM(FIJOS_DICIEMBRE_2021[[#This Row],[SBRUTO ]]-FIJOS_DICIEMBRE_2021[[#This Row],[AFP]]-FIJOS_DICIEMBRE_2021[[#This Row],[ ISR ]]-FIJOS_DICIEMBRE_2021[[#This Row],[SFS]]-FIJOS_DICIEMBRE_2021[[#This Row],[ OTROS ]])</f>
        <v>62696.650000000009</v>
      </c>
      <c r="L29" s="2" t="s">
        <v>12</v>
      </c>
      <c r="M29" s="11" t="s">
        <v>13</v>
      </c>
    </row>
    <row r="30" spans="1:13" s="12" customFormat="1" x14ac:dyDescent="0.25">
      <c r="A30" s="28">
        <v>23</v>
      </c>
      <c r="B30" s="13" t="s">
        <v>73</v>
      </c>
      <c r="C30" s="13" t="s">
        <v>27</v>
      </c>
      <c r="D30" s="13" t="s">
        <v>68</v>
      </c>
      <c r="E30" s="13" t="s">
        <v>72</v>
      </c>
      <c r="F30" s="3">
        <v>126839.4</v>
      </c>
      <c r="G30" s="3">
        <v>3640.29</v>
      </c>
      <c r="H30" s="4">
        <v>17743.61</v>
      </c>
      <c r="I30" s="3">
        <v>3855.92</v>
      </c>
      <c r="J30" s="3">
        <v>13339.16</v>
      </c>
      <c r="K30" s="10">
        <f>+SUM(FIJOS_DICIEMBRE_2021[[#This Row],[SBRUTO ]]-FIJOS_DICIEMBRE_2021[[#This Row],[AFP]]-FIJOS_DICIEMBRE_2021[[#This Row],[ ISR ]]-FIJOS_DICIEMBRE_2021[[#This Row],[SFS]]-FIJOS_DICIEMBRE_2021[[#This Row],[ OTROS ]])</f>
        <v>88260.42</v>
      </c>
      <c r="L30" s="2" t="s">
        <v>12</v>
      </c>
      <c r="M30" s="11" t="s">
        <v>14</v>
      </c>
    </row>
    <row r="31" spans="1:13" s="12" customFormat="1" x14ac:dyDescent="0.25">
      <c r="A31" s="28">
        <v>24</v>
      </c>
      <c r="B31" s="13" t="s">
        <v>50</v>
      </c>
      <c r="C31" s="13" t="s">
        <v>51</v>
      </c>
      <c r="D31" s="13" t="s">
        <v>84</v>
      </c>
      <c r="E31" s="13" t="s">
        <v>64</v>
      </c>
      <c r="F31" s="3">
        <v>150579</v>
      </c>
      <c r="G31" s="3">
        <v>4321.62</v>
      </c>
      <c r="H31" s="4">
        <v>23665.279999999999</v>
      </c>
      <c r="I31" s="3">
        <v>4577.6000000000004</v>
      </c>
      <c r="J31" s="3">
        <v>45688.62</v>
      </c>
      <c r="K31" s="10">
        <f>+SUM(FIJOS_DICIEMBRE_2021[[#This Row],[SBRUTO ]]-FIJOS_DICIEMBRE_2021[[#This Row],[AFP]]-FIJOS_DICIEMBRE_2021[[#This Row],[ ISR ]]-FIJOS_DICIEMBRE_2021[[#This Row],[SFS]]-FIJOS_DICIEMBRE_2021[[#This Row],[ OTROS ]])</f>
        <v>72325.88</v>
      </c>
      <c r="L31" s="2" t="s">
        <v>12</v>
      </c>
      <c r="M31" s="11" t="s">
        <v>13</v>
      </c>
    </row>
    <row r="32" spans="1:13" s="12" customFormat="1" x14ac:dyDescent="0.25">
      <c r="A32" s="28">
        <v>25</v>
      </c>
      <c r="B32" s="13" t="s">
        <v>49</v>
      </c>
      <c r="C32" s="13" t="s">
        <v>85</v>
      </c>
      <c r="D32" s="13" t="s">
        <v>84</v>
      </c>
      <c r="E32" s="13" t="s">
        <v>72</v>
      </c>
      <c r="F32" s="3">
        <v>120057.84</v>
      </c>
      <c r="G32" s="3">
        <v>3445.66</v>
      </c>
      <c r="H32" s="4">
        <v>16148.41</v>
      </c>
      <c r="I32" s="3">
        <v>3649.76</v>
      </c>
      <c r="J32" s="3">
        <v>5526.11</v>
      </c>
      <c r="K32" s="10">
        <f>+SUM(FIJOS_DICIEMBRE_2021[[#This Row],[SBRUTO ]]-FIJOS_DICIEMBRE_2021[[#This Row],[AFP]]-FIJOS_DICIEMBRE_2021[[#This Row],[ ISR ]]-FIJOS_DICIEMBRE_2021[[#This Row],[SFS]]-FIJOS_DICIEMBRE_2021[[#This Row],[ OTROS ]])</f>
        <v>91287.9</v>
      </c>
      <c r="L32" s="2" t="s">
        <v>12</v>
      </c>
      <c r="M32" s="11" t="s">
        <v>14</v>
      </c>
    </row>
    <row r="33" spans="1:13" s="12" customFormat="1" x14ac:dyDescent="0.25">
      <c r="A33" s="28">
        <v>26</v>
      </c>
      <c r="B33" s="13" t="s">
        <v>86</v>
      </c>
      <c r="C33" s="13" t="s">
        <v>52</v>
      </c>
      <c r="D33" s="13" t="s">
        <v>84</v>
      </c>
      <c r="E33" s="13" t="s">
        <v>66</v>
      </c>
      <c r="F33" s="3">
        <v>118233.8</v>
      </c>
      <c r="G33" s="3">
        <v>3393.31</v>
      </c>
      <c r="H33" s="4">
        <v>16394.41</v>
      </c>
      <c r="I33" s="3">
        <v>3594.31</v>
      </c>
      <c r="J33" s="3">
        <v>14032.51</v>
      </c>
      <c r="K33" s="10">
        <f>+SUM(FIJOS_DICIEMBRE_2021[[#This Row],[SBRUTO ]]-FIJOS_DICIEMBRE_2021[[#This Row],[AFP]]-FIJOS_DICIEMBRE_2021[[#This Row],[ ISR ]]-FIJOS_DICIEMBRE_2021[[#This Row],[SFS]]-FIJOS_DICIEMBRE_2021[[#This Row],[ OTROS ]])</f>
        <v>80819.260000000009</v>
      </c>
      <c r="L33" s="2" t="s">
        <v>12</v>
      </c>
      <c r="M33" s="11" t="s">
        <v>14</v>
      </c>
    </row>
    <row r="34" spans="1:13" s="12" customFormat="1" x14ac:dyDescent="0.25">
      <c r="A34" s="28">
        <v>27</v>
      </c>
      <c r="B34" s="13" t="s">
        <v>53</v>
      </c>
      <c r="C34" s="13" t="s">
        <v>54</v>
      </c>
      <c r="D34" s="13" t="s">
        <v>84</v>
      </c>
      <c r="E34" s="13" t="s">
        <v>66</v>
      </c>
      <c r="F34" s="3">
        <v>110012.24</v>
      </c>
      <c r="G34" s="3">
        <v>3157.35</v>
      </c>
      <c r="H34" s="4">
        <v>14460.5</v>
      </c>
      <c r="I34" s="3">
        <v>3344.37</v>
      </c>
      <c r="J34" s="3">
        <v>2016.18</v>
      </c>
      <c r="K34" s="10">
        <f>+SUM(FIJOS_DICIEMBRE_2021[[#This Row],[SBRUTO ]]-FIJOS_DICIEMBRE_2021[[#This Row],[AFP]]-FIJOS_DICIEMBRE_2021[[#This Row],[ ISR ]]-FIJOS_DICIEMBRE_2021[[#This Row],[SFS]]-FIJOS_DICIEMBRE_2021[[#This Row],[ OTROS ]])</f>
        <v>87033.840000000011</v>
      </c>
      <c r="L34" s="2" t="s">
        <v>12</v>
      </c>
      <c r="M34" s="11" t="s">
        <v>13</v>
      </c>
    </row>
    <row r="35" spans="1:13" s="12" customFormat="1" x14ac:dyDescent="0.25">
      <c r="A35" s="28">
        <v>28</v>
      </c>
      <c r="B35" s="13" t="s">
        <v>40</v>
      </c>
      <c r="C35" s="13" t="s">
        <v>41</v>
      </c>
      <c r="D35" s="13" t="s">
        <v>80</v>
      </c>
      <c r="E35" s="13" t="s">
        <v>66</v>
      </c>
      <c r="F35" s="3">
        <v>112084.03</v>
      </c>
      <c r="G35" s="3">
        <v>3216.81</v>
      </c>
      <c r="H35" s="4">
        <v>14610.31</v>
      </c>
      <c r="I35" s="3">
        <v>3407.35</v>
      </c>
      <c r="J35" s="3">
        <v>6745.11</v>
      </c>
      <c r="K35" s="10">
        <f>+SUM(FIJOS_DICIEMBRE_2021[[#This Row],[SBRUTO ]]-FIJOS_DICIEMBRE_2021[[#This Row],[AFP]]-FIJOS_DICIEMBRE_2021[[#This Row],[ ISR ]]-FIJOS_DICIEMBRE_2021[[#This Row],[SFS]]-FIJOS_DICIEMBRE_2021[[#This Row],[ OTROS ]])</f>
        <v>84104.45</v>
      </c>
      <c r="L35" s="2" t="s">
        <v>12</v>
      </c>
      <c r="M35" s="11" t="s">
        <v>13</v>
      </c>
    </row>
    <row r="36" spans="1:13" s="12" customFormat="1" x14ac:dyDescent="0.25">
      <c r="A36" s="28">
        <v>29</v>
      </c>
      <c r="B36" s="13" t="s">
        <v>57</v>
      </c>
      <c r="C36" s="13" t="s">
        <v>58</v>
      </c>
      <c r="D36" s="13" t="s">
        <v>88</v>
      </c>
      <c r="E36" s="13" t="s">
        <v>66</v>
      </c>
      <c r="F36" s="3">
        <v>112965.59</v>
      </c>
      <c r="G36" s="3">
        <v>3242.11</v>
      </c>
      <c r="H36" s="4">
        <v>14817.67</v>
      </c>
      <c r="I36" s="3">
        <v>3434.15</v>
      </c>
      <c r="J36" s="3">
        <v>7986.98</v>
      </c>
      <c r="K36" s="10">
        <f>+SUM(FIJOS_DICIEMBRE_2021[[#This Row],[SBRUTO ]]-FIJOS_DICIEMBRE_2021[[#This Row],[AFP]]-FIJOS_DICIEMBRE_2021[[#This Row],[ ISR ]]-FIJOS_DICIEMBRE_2021[[#This Row],[SFS]]-FIJOS_DICIEMBRE_2021[[#This Row],[ OTROS ]])</f>
        <v>83484.680000000008</v>
      </c>
      <c r="L36" s="2" t="s">
        <v>12</v>
      </c>
      <c r="M36" s="11" t="s">
        <v>13</v>
      </c>
    </row>
    <row r="37" spans="1:13" s="5" customFormat="1" x14ac:dyDescent="0.25">
      <c r="A37" s="14" t="s">
        <v>61</v>
      </c>
      <c r="B37" s="15"/>
      <c r="C37" s="16"/>
      <c r="D37" s="16"/>
      <c r="E37" s="16"/>
      <c r="F37" s="17">
        <f>SUBTOTAL(109,FIJOS_DICIEMBRE_2021[[SBRUTO ]])</f>
        <v>3805815.2399999998</v>
      </c>
      <c r="G37" s="17">
        <f>SUBTOTAL(109,FIJOS_DICIEMBRE_2021[AFP])</f>
        <v>109133.53</v>
      </c>
      <c r="H37" s="18">
        <f>SUBTOTAL(109,FIJOS_DICIEMBRE_2021[[ ISR ]])</f>
        <v>560364.6100000001</v>
      </c>
      <c r="I37" s="17">
        <f>SUBTOTAL(109,FIJOS_DICIEMBRE_2021[SFS])</f>
        <v>110584.17999999998</v>
      </c>
      <c r="J37" s="17">
        <f>SUBTOTAL(109,FIJOS_DICIEMBRE_2021[[ OTROS ]])</f>
        <v>872072.66</v>
      </c>
      <c r="K37" s="17">
        <f>SUBTOTAL(109,FIJOS_DICIEMBRE_2021[NETO])</f>
        <v>2153660.2599999998</v>
      </c>
      <c r="L37" s="16"/>
      <c r="M37" s="19"/>
    </row>
    <row r="43" spans="1:13" ht="15" customHeight="1" x14ac:dyDescent="0.25"/>
    <row r="44" spans="1:13" ht="15" customHeight="1" x14ac:dyDescent="0.25">
      <c r="A44" s="26" t="s">
        <v>62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ht="15" x14ac:dyDescent="0.25">
      <c r="A45" s="27" t="s">
        <v>59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</sheetData>
  <dataConsolidate/>
  <mergeCells count="4">
    <mergeCell ref="A3:M3"/>
    <mergeCell ref="A4:M4"/>
    <mergeCell ref="A44:M44"/>
    <mergeCell ref="A45:M45"/>
  </mergeCells>
  <phoneticPr fontId="8" type="noConversion"/>
  <pageMargins left="0.23622047244094491" right="0.23622047244094491" top="0.39" bottom="0.74803149606299213" header="0.31496062992125984" footer="0.31496062992125984"/>
  <pageSetup paperSize="5" scale="66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Docente Fijo 2022</vt:lpstr>
      <vt:lpstr>'Docente Fijo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Ortiz, Leslie</cp:lastModifiedBy>
  <cp:lastPrinted>2022-02-09T12:59:49Z</cp:lastPrinted>
  <dcterms:created xsi:type="dcterms:W3CDTF">2021-10-08T14:04:48Z</dcterms:created>
  <dcterms:modified xsi:type="dcterms:W3CDTF">2022-03-15T11:53:36Z</dcterms:modified>
</cp:coreProperties>
</file>