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FEBRERO\"/>
    </mc:Choice>
  </mc:AlternateContent>
  <xr:revisionPtr revIDLastSave="0" documentId="13_ncr:1_{9DF791E3-4C0E-42D9-AA2D-7FA305C8E4AB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FIJOS  FEBRERO 2022" sheetId="7" r:id="rId1"/>
  </sheets>
  <definedNames>
    <definedName name="_xlnm.Print_Titles" localSheetId="0">'FIJOS  FEBRERO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5" i="7" l="1"/>
  <c r="J135" i="7"/>
  <c r="H135" i="7"/>
  <c r="I135" i="7"/>
  <c r="G135" i="7"/>
  <c r="F135" i="7"/>
  <c r="K101" i="7"/>
  <c r="K76" i="7"/>
  <c r="K79" i="7"/>
  <c r="K73" i="7"/>
  <c r="K115" i="7"/>
  <c r="K132" i="7"/>
  <c r="K133" i="7"/>
  <c r="K134" i="7"/>
  <c r="K50" i="7"/>
  <c r="K47" i="7"/>
  <c r="K49" i="7"/>
  <c r="K48" i="7"/>
  <c r="K33" i="7"/>
  <c r="K55" i="7"/>
  <c r="K32" i="7"/>
  <c r="K34" i="7"/>
  <c r="K18" i="7"/>
  <c r="K20" i="7"/>
  <c r="K17" i="7"/>
  <c r="K19" i="7"/>
  <c r="K37" i="7"/>
  <c r="K39" i="7"/>
  <c r="K40" i="7"/>
  <c r="K36" i="7"/>
  <c r="K38" i="7"/>
  <c r="K44" i="7"/>
  <c r="K42" i="7"/>
  <c r="K41" i="7"/>
  <c r="K45" i="7"/>
  <c r="K43" i="7"/>
  <c r="K25" i="7"/>
  <c r="K26" i="7"/>
  <c r="K64" i="7"/>
  <c r="K63" i="7"/>
  <c r="K87" i="7"/>
  <c r="K27" i="7"/>
  <c r="K86" i="7"/>
  <c r="K30" i="7"/>
  <c r="K28" i="7"/>
  <c r="K29" i="7"/>
  <c r="K65" i="7"/>
  <c r="K66" i="7"/>
  <c r="K67" i="7"/>
  <c r="K51" i="7"/>
  <c r="K56" i="7"/>
  <c r="K57" i="7"/>
  <c r="K68" i="7"/>
  <c r="K69" i="7"/>
  <c r="K22" i="7"/>
  <c r="K21" i="7"/>
  <c r="K24" i="7"/>
  <c r="K23" i="7"/>
  <c r="K52" i="7"/>
  <c r="K53" i="7"/>
  <c r="K54" i="7"/>
  <c r="K31" i="7"/>
  <c r="K9" i="7"/>
  <c r="K13" i="7"/>
  <c r="K10" i="7"/>
  <c r="K16" i="7"/>
  <c r="K15" i="7"/>
  <c r="K11" i="7"/>
  <c r="K12" i="7"/>
  <c r="K14" i="7"/>
  <c r="K35" i="7"/>
  <c r="K8" i="7"/>
  <c r="K70" i="7"/>
  <c r="K71" i="7"/>
  <c r="K75" i="7"/>
  <c r="K80" i="7"/>
  <c r="K77" i="7"/>
  <c r="K74" i="7"/>
  <c r="K78" i="7"/>
  <c r="K72" i="7"/>
  <c r="K82" i="7"/>
  <c r="K85" i="7"/>
  <c r="K84" i="7"/>
  <c r="K81" i="7"/>
  <c r="K83" i="7"/>
  <c r="K88" i="7"/>
  <c r="K89" i="7"/>
  <c r="K90" i="7"/>
  <c r="K91" i="7"/>
  <c r="K93" i="7"/>
  <c r="K95" i="7"/>
  <c r="K100" i="7"/>
  <c r="K96" i="7"/>
  <c r="K98" i="7"/>
  <c r="K99" i="7"/>
  <c r="K97" i="7"/>
  <c r="K94" i="7"/>
  <c r="K92" i="7"/>
  <c r="K102" i="7"/>
  <c r="K58" i="7"/>
  <c r="K60" i="7"/>
  <c r="K62" i="7"/>
  <c r="K59" i="7"/>
  <c r="K61" i="7"/>
  <c r="K103" i="7"/>
  <c r="K104" i="7"/>
  <c r="K105" i="7"/>
  <c r="K106" i="7"/>
  <c r="K107" i="7"/>
  <c r="K108" i="7"/>
  <c r="K109" i="7"/>
  <c r="K114" i="7"/>
  <c r="K110" i="7"/>
  <c r="K111" i="7"/>
  <c r="K116" i="7"/>
  <c r="K112" i="7"/>
  <c r="K113" i="7"/>
  <c r="K118" i="7"/>
  <c r="K121" i="7"/>
  <c r="K122" i="7"/>
  <c r="K123" i="7"/>
  <c r="K124" i="7"/>
  <c r="K125" i="7"/>
  <c r="K126" i="7"/>
  <c r="K120" i="7"/>
  <c r="K127" i="7"/>
  <c r="K117" i="7"/>
  <c r="K128" i="7"/>
  <c r="K129" i="7"/>
  <c r="K119" i="7"/>
  <c r="K130" i="7"/>
  <c r="K131" i="7"/>
  <c r="K46" i="7"/>
</calcChain>
</file>

<file path=xl/sharedStrings.xml><?xml version="1.0" encoding="utf-8"?>
<sst xmlns="http://schemas.openxmlformats.org/spreadsheetml/2006/main" count="779" uniqueCount="337">
  <si>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</si>
  <si>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</si>
  <si>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</si>
  <si>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</si>
  <si>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</si>
  <si>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</si>
  <si>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</si>
  <si>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</si>
  <si>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</si>
  <si>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</si>
  <si>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</si>
  <si>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</si>
  <si>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SILVIA</t>
  </si>
  <si>
    <t>DIAZ SANTIAGO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</si>
  <si>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</si>
  <si>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</si>
  <si>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</si>
  <si>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</si>
  <si>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</si>
  <si>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</si>
  <si>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</si>
  <si>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JUANA BAUTISTA</t>
  </si>
  <si>
    <t>SOL MARIA</t>
  </si>
  <si>
    <t>AUXILIAR DE BIBLIOTECA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</si>
  <si>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</si>
  <si>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</si>
  <si>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</si>
  <si>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</si>
  <si>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</si>
  <si>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</si>
  <si>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</si>
  <si>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</si>
  <si>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</si>
  <si>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</si>
  <si>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</si>
  <si>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</si>
  <si>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</si>
  <si>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KADAFI YASSER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</si>
  <si>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</si>
  <si>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</si>
  <si>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</si>
  <si>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</si>
  <si>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</si>
  <si>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</si>
  <si>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</si>
  <si>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</si>
  <si>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</si>
  <si>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</si>
  <si>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</si>
  <si>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</si>
  <si>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</si>
  <si>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</si>
  <si>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</si>
  <si>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</si>
  <si>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</si>
  <si>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</si>
  <si>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</si>
  <si>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>SAULINA MARIA</t>
  </si>
  <si>
    <t>ANALISTA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</si>
  <si>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</si>
  <si>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</si>
  <si>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</si>
  <si>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</si>
  <si>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</si>
  <si>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</si>
  <si>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</si>
  <si>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</si>
  <si>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ALICIA PENELOPE</t>
  </si>
  <si>
    <t>FELIZ CARABALLO</t>
  </si>
  <si>
    <t>DIRECTOR DEPTO.</t>
  </si>
  <si>
    <t>VENTURA</t>
  </si>
  <si>
    <t>SOFIA MARGARITA</t>
  </si>
  <si>
    <t>LOAMMY DAMILVIA</t>
  </si>
  <si>
    <t>LESLIE MARIA</t>
  </si>
  <si>
    <t>ORTIZ HICIANO</t>
  </si>
  <si>
    <t>WARLIN ANTONIO</t>
  </si>
  <si>
    <t>GLORI CELI</t>
  </si>
  <si>
    <t>LEONARDO</t>
  </si>
  <si>
    <t>DE LA CRUZ LIRIANO</t>
  </si>
  <si>
    <t>EUDYS RUSSELYS</t>
  </si>
  <si>
    <t>SANTOS BATISTA</t>
  </si>
  <si>
    <t>FELICIA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</si>
  <si>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</si>
  <si>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</si>
  <si>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</si>
  <si>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</si>
  <si>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</si>
  <si>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</si>
  <si>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</si>
  <si>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</si>
  <si>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ANGELA MARIA</t>
  </si>
  <si>
    <t>ACOSTA COLLADO</t>
  </si>
  <si>
    <t>SANTOS CUSTODIO</t>
  </si>
  <si>
    <t>RECEPCIONISTA</t>
  </si>
  <si>
    <t>RHUT ESTELA</t>
  </si>
  <si>
    <t>PATRIA MARIA</t>
  </si>
  <si>
    <t>NOELIA DEL CARMEN</t>
  </si>
  <si>
    <t>ROSELY CESARINA</t>
  </si>
  <si>
    <t>BESPIN MANCEBO</t>
  </si>
  <si>
    <t>ALEXANDRA CAROLINA</t>
  </si>
  <si>
    <t>MONERO LARA DE DE LA ROSA</t>
  </si>
  <si>
    <t>JUAN</t>
  </si>
  <si>
    <t>JAVIER ALBUEZ</t>
  </si>
  <si>
    <t>AUXILIAR</t>
  </si>
  <si>
    <t>ROSSIE STEPHANIE</t>
  </si>
  <si>
    <t>SOTO BELTRAN</t>
  </si>
  <si>
    <t>ANEUDY FRANCISCO</t>
  </si>
  <si>
    <t>APOLINAR CRISTINO</t>
  </si>
  <si>
    <t>HEREDIA JORGE</t>
  </si>
  <si>
    <t>LORELIS CHRISMER</t>
  </si>
  <si>
    <t>CLARA YSABEL</t>
  </si>
  <si>
    <t>CASTILLO DE LA ROSA</t>
  </si>
  <si>
    <t>ISLANDY CLARIBEL</t>
  </si>
  <si>
    <t>FRANCISCO</t>
  </si>
  <si>
    <t>SUB DIRECTOR (A)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</si>
  <si>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</si>
  <si>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</si>
  <si>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</si>
  <si>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</si>
  <si>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</si>
  <si>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</si>
  <si>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</si>
  <si>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</si>
  <si>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 xml:space="preserve">SANTO MANUEL </t>
  </si>
  <si>
    <t>MARIA MAGDALENA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</si>
  <si>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</si>
  <si>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</si>
  <si>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</si>
  <si>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</si>
  <si>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</si>
  <si>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</si>
  <si>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</si>
  <si>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</si>
  <si>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</si>
  <si>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</si>
  <si>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</si>
  <si>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</si>
  <si>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</si>
  <si>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</si>
  <si>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</si>
  <si>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</si>
  <si>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</si>
  <si>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</si>
  <si>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</si>
  <si>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</si>
  <si>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</si>
  <si>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</si>
  <si>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NANCY MARLENY</t>
  </si>
  <si>
    <t>EUSEBIO</t>
  </si>
  <si>
    <t>YSABEL DIPRE</t>
  </si>
  <si>
    <t>JULIO CESAR</t>
  </si>
  <si>
    <t>PUENTE CONSTANZA</t>
  </si>
  <si>
    <t>VLADIMIR ILIEH</t>
  </si>
  <si>
    <t>LUCIANO ADAMES</t>
  </si>
  <si>
    <t>CONFESOR</t>
  </si>
  <si>
    <t>NICOLAS</t>
  </si>
  <si>
    <t>RAMON</t>
  </si>
  <si>
    <t>AYUDANTE DE MANTENIMIENTO</t>
  </si>
  <si>
    <t>JUAN LUIS</t>
  </si>
  <si>
    <t>SUERO SALADIN</t>
  </si>
  <si>
    <t>JUAN MIGUEL</t>
  </si>
  <si>
    <t>DEL ROSARIO MALDONADO</t>
  </si>
  <si>
    <t>JUAN RAMON</t>
  </si>
  <si>
    <t>MERCEDES ARIAS</t>
  </si>
  <si>
    <t>ALTAGRACIA</t>
  </si>
  <si>
    <t>CONSERJE</t>
  </si>
  <si>
    <t>AMARILIS MARGARITA</t>
  </si>
  <si>
    <t>DIAZ FELIZ</t>
  </si>
  <si>
    <t>ANA DILIA</t>
  </si>
  <si>
    <t xml:space="preserve">MORENO </t>
  </si>
  <si>
    <t>ANILDA ISABEL</t>
  </si>
  <si>
    <t>AUSTRALIA</t>
  </si>
  <si>
    <t>GENNY JOSEFINA</t>
  </si>
  <si>
    <t xml:space="preserve">LIRIANO </t>
  </si>
  <si>
    <t>GISELA ARGENTINA</t>
  </si>
  <si>
    <t>VARGAS RESTITUYO</t>
  </si>
  <si>
    <t>IVELISSE</t>
  </si>
  <si>
    <t>MARTHA CAROLINA</t>
  </si>
  <si>
    <t>MARY LENNY</t>
  </si>
  <si>
    <t>PATRIA</t>
  </si>
  <si>
    <t xml:space="preserve">JUMA </t>
  </si>
  <si>
    <t>YEMMY SOLINESY</t>
  </si>
  <si>
    <t>YSIDORA</t>
  </si>
  <si>
    <t>NADIA</t>
  </si>
  <si>
    <t>SILVA JORGE TIBREY</t>
  </si>
  <si>
    <t xml:space="preserve">ZAYAS </t>
  </si>
  <si>
    <t>ELVIN</t>
  </si>
  <si>
    <t>JORGE ARAUJO</t>
  </si>
  <si>
    <t>CHOFER</t>
  </si>
  <si>
    <t>ALEXIS</t>
  </si>
  <si>
    <t>ALFREDO ANTONIO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</si>
  <si>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</si>
  <si>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</si>
  <si>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</si>
  <si>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</si>
  <si>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</si>
  <si>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</si>
  <si>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</si>
  <si>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</si>
  <si>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</si>
  <si>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</si>
  <si>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</si>
  <si>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</si>
  <si>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</si>
  <si>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JACQUELINE </t>
  </si>
  <si>
    <t>ROSSO SANTANA</t>
  </si>
  <si>
    <t xml:space="preserve">NAIROBIS </t>
  </si>
  <si>
    <t>PADILLA GERMOSEN</t>
  </si>
  <si>
    <t>DEPARTAMENTO</t>
  </si>
  <si>
    <t xml:space="preserve">SBRUTO </t>
  </si>
  <si>
    <t>ANALISTA FINANCIERO</t>
  </si>
  <si>
    <t>PEÑA QUIÑONES</t>
  </si>
  <si>
    <t>CASTAÑOS DURAN</t>
  </si>
  <si>
    <t>DOÑE SEVERINO</t>
  </si>
  <si>
    <t>CENTRO DE DOCUMENTACIÓN EDUCATIVA</t>
  </si>
  <si>
    <t>DEL JESÚS TRONCOSO</t>
  </si>
  <si>
    <t>CONTRERAS RODRÍGUEZ</t>
  </si>
  <si>
    <t>COORDINADOR ADMINISTRATIVO</t>
  </si>
  <si>
    <t>MARZAN DE JESÚS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</si>
  <si>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</si>
  <si>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</si>
  <si>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</si>
  <si>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</si>
  <si>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</si>
  <si>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</si>
  <si>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</si>
  <si>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</si>
  <si>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</si>
  <si>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SÁNCHEZ GÓMEZ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</si>
  <si>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</si>
  <si>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</si>
  <si>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</si>
  <si>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</si>
  <si>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</si>
  <si>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 xml:space="preserve">DIVISIÓN DE EVALUACIÓN DEL DESEMPEÑO Y CAPACITACIÓN </t>
  </si>
  <si>
    <t>FÉLIX GENAO</t>
  </si>
  <si>
    <t>DIVISIÓN DE EVALUACIÓN DEL DESEMPEÑO Y CAPACITACIÓN</t>
  </si>
  <si>
    <t>ÁLVAREZ PEGUERO</t>
  </si>
  <si>
    <t>SANO BÁEZ</t>
  </si>
  <si>
    <t xml:space="preserve">DEPARTAMENTO DE TECNOLOGÍA DE LA INFORMACIÓN </t>
  </si>
  <si>
    <t>DISEÑADOR GRAFICO</t>
  </si>
  <si>
    <t>SOPORTE TÉCNICO</t>
  </si>
  <si>
    <t>TÉCNICO EN SOPORTE INFORMÁTICA</t>
  </si>
  <si>
    <t>ARNO PÉREZ</t>
  </si>
  <si>
    <t>DIRECCIÓN ADMINISTRATIVA Y FINANCIERA</t>
  </si>
  <si>
    <t>ÁLVAREZ LUNA</t>
  </si>
  <si>
    <t xml:space="preserve">DEPARTAMENTO FORMACIÓN INICIAL </t>
  </si>
  <si>
    <t>ÁLVAREZ PONTIER</t>
  </si>
  <si>
    <t>GUERRERO PÉREZ DE LAFRENIERE</t>
  </si>
  <si>
    <t>DEPARTAMENTO JURÍDICO</t>
  </si>
  <si>
    <t>BÁEZ MOTA</t>
  </si>
  <si>
    <t>LEÓN PAULINO</t>
  </si>
  <si>
    <t>TÉCNICO ABOGADO</t>
  </si>
  <si>
    <t xml:space="preserve">JULIA MARIA DE LOS ÁNGELES </t>
  </si>
  <si>
    <t>HERNÁNDEZ ALBA</t>
  </si>
  <si>
    <t>DIRECCIÓN DE FORMACIÓN Y DESARROLLO PROFESIONAL</t>
  </si>
  <si>
    <t>MERCEDES PÉREZ</t>
  </si>
  <si>
    <t>RAMOS MEJÍA</t>
  </si>
  <si>
    <t>DIRECCIÓN EJECUTIVA</t>
  </si>
  <si>
    <t>ASESOR ADMINISTRATIVO</t>
  </si>
  <si>
    <t>ASISTENTE ADMINISTRATIVA</t>
  </si>
  <si>
    <t>ENCARGADO DE SECCIÓN</t>
  </si>
  <si>
    <t>ALCÁNTARA PLASENCIO</t>
  </si>
  <si>
    <t xml:space="preserve">RAMÍREZ </t>
  </si>
  <si>
    <t>ENCARNACIÓN CUEVA</t>
  </si>
  <si>
    <t>DIVISIÓN DE ADMINISTRACIÓN DEL SERVICIO TIC.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</si>
  <si>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</si>
  <si>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</si>
  <si>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</si>
  <si>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</si>
  <si>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</si>
  <si>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</si>
  <si>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</si>
  <si>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GARCÍA CALDERÓN</t>
  </si>
  <si>
    <t>CUELLO PÉREZ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</si>
  <si>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</si>
  <si>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</si>
  <si>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</si>
  <si>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</si>
  <si>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</si>
  <si>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</si>
  <si>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</si>
  <si>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</si>
  <si>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</si>
  <si>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</si>
  <si>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</si>
  <si>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AYUDANTE DE ALMACÉN</t>
  </si>
  <si>
    <t>AUXILIAR DE ALMACÉN</t>
  </si>
  <si>
    <t>RAMÍREZ MORENO</t>
  </si>
  <si>
    <t>SUPERVISOR DE ALMACÉN</t>
  </si>
  <si>
    <t>RODRÍGUEZ DE OLEO</t>
  </si>
  <si>
    <t>SECCIÓN DE COMPRAS Y CONTRATACIONES</t>
  </si>
  <si>
    <t xml:space="preserve">MARTÍNEZ </t>
  </si>
  <si>
    <t>SECCIÓN DE MANTENIMIENTO</t>
  </si>
  <si>
    <t>GARCÍA MIRANDA</t>
  </si>
  <si>
    <t>SECCIÓN DE MAYORDOMÍA</t>
  </si>
  <si>
    <t>PAYANO URBÁEZ</t>
  </si>
  <si>
    <t>MOTA PÉREZ</t>
  </si>
  <si>
    <t>ALCÁNTARA HEREDIA</t>
  </si>
  <si>
    <t>RAMÍREZ MELÉNDEZ</t>
  </si>
  <si>
    <t>JORGE ALMÁNZAR</t>
  </si>
  <si>
    <t>PÉREZ PINALES</t>
  </si>
  <si>
    <t>MINAYA CORPORÁN</t>
  </si>
  <si>
    <t>SECCIÓN DE TRANSPORTACIÓN</t>
  </si>
  <si>
    <t>REYES PÉREZ</t>
  </si>
  <si>
    <t>MARTÍNEZ GERMAN</t>
  </si>
  <si>
    <t>MÉNDEZ DIAZ</t>
  </si>
  <si>
    <t>JORGE RAMÍREZ</t>
  </si>
  <si>
    <t>ROMÁN AGÜERO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</si>
  <si>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</si>
  <si>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</si>
  <si>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</si>
  <si>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</si>
  <si>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</si>
  <si>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</si>
  <si>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 xml:space="preserve">PEDRO LUIS </t>
  </si>
  <si>
    <t>CORREA PEREZ</t>
  </si>
  <si>
    <t>DANILO</t>
  </si>
  <si>
    <t>TERRERO VOLQUEZ</t>
  </si>
  <si>
    <t>CARME MARIA</t>
  </si>
  <si>
    <t xml:space="preserve">GARCIA DE JESUS </t>
  </si>
  <si>
    <t>YEIRA SUSANA</t>
  </si>
  <si>
    <t>DE LA ROSA ROSARIO</t>
  </si>
  <si>
    <t>EDWARD SANTIAGO</t>
  </si>
  <si>
    <t>VICTORIA GONZALEZ</t>
  </si>
  <si>
    <t>NÓMINA PERSONAL FIJO  - FEBRERO  2022</t>
  </si>
  <si>
    <t>SEGURIDAD</t>
  </si>
  <si>
    <t xml:space="preserve">SECCIÓN DE SEGURIDAD </t>
  </si>
  <si>
    <t>ARIASGONZALEZ</t>
  </si>
  <si>
    <t xml:space="preserve">YOARGELIS </t>
  </si>
  <si>
    <t xml:space="preserve">DIVISION DE SEGUIMIENTO AL BECARIO </t>
  </si>
  <si>
    <t>ALGARROBO DE LEO</t>
  </si>
  <si>
    <t>DEPARTAMENTO ADMINISTRATIVO</t>
  </si>
  <si>
    <t>CHOFER I</t>
  </si>
  <si>
    <t>CHOFER II</t>
  </si>
  <si>
    <t>Casimiro Lebrón F., M. A.</t>
  </si>
  <si>
    <t>Encargado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</si>
</sst>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b/>
      <i/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7" fillId="0" borderId="3" xfId="0" applyFont="1" applyBorder="1" applyAlignment="1">
      <alignment horizontal="left" vertical="top" wrapText="1"/>
    </xf>
    <xf numFmtId="43" fontId="7" fillId="0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3" fontId="2" fillId="0" borderId="1" xfId="1" applyFont="1" applyBorder="1" applyAlignment="1">
      <alignment horizontal="right"/>
    </xf>
    <xf numFmtId="43" fontId="8" fillId="0" borderId="1" xfId="1" applyFont="1" applyFill="1" applyBorder="1" applyAlignment="1" applyProtection="1">
      <alignment horizontal="left" vertical="top" wrapText="1"/>
    </xf>
    <xf numFmtId="2" fontId="2" fillId="0" borderId="1" xfId="2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43" fontId="3" fillId="3" borderId="9" xfId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right" vertical="center"/>
    </xf>
    <xf numFmtId="43" fontId="3" fillId="3" borderId="8" xfId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3" fontId="2" fillId="3" borderId="2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144218</xdr:colOff>
      <xdr:row>1</xdr:row>
      <xdr:rowOff>25343</xdr:rowOff>
    </xdr:from>
    <xdr:to>
      <xdr:col>1</xdr:col>
      <xdr:colOff>1424564</xdr:colOff>
      <xdr:row>4</xdr:row>
      <xdr:rowOff>41771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18" y="179208"/>
          <a:ext cx="1687513" cy="610724"/>
        </a:xfrm>
        <a:prstGeom prst="rect">
          <a:avLst/>
        </a:prstGeom>
      </xdr:spPr>
    </xdr:pic>
    <xdr:clientData/>
  </xdr:twoCellAnchor>
  <xdr:oneCellAnchor>
    <xdr:from>
      <xdr:col>4</xdr:col>
      <xdr:colOff>762000</xdr:colOff>
      <xdr:row>138</xdr:row>
      <xdr:rowOff>76540</xdr:rowOff>
    </xdr:from>
    <xdr:ext cx="1652000" cy="681107"/>
    <xdr:pic>
      <xdr:nvPicPr>
        <xdr:cNvPr id="4" name="Imagen 3">
          <a:extLst>
            <a:ext uri="{FF2B5EF4-FFF2-40B4-BE49-F238E27FC236}">
              <a16:creationId xmlns:a16="http://schemas.microsoft.com/office/drawing/2014/main" id="{96D6AD94-82B1-4E6D-8C38-DCC8A5F44B3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21603040"/>
          <a:ext cx="1652000" cy="6811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35" totalsRowCount="1" headerRowDxfId="31" dataDxfId="29" totalsRowDxfId="27" headerRowBorderDxfId="30" tableBorderDxfId="28" totalsRowBorderDxfId="26">
  <autoFilter ref="A7:M134" xr:uid="{49BA4F85-DCF1-42A9-928C-22D6CE2138D9}"/>
  <sortState xmlns:xlrd2="http://schemas.microsoft.com/office/spreadsheetml/2017/richdata2" ref="A8:M134">
    <sortCondition ref="D8:D134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8:F134"/>
    <sortCondition ref="E8:E134"/>
  </sortState>
  <tableColumns count="13">
    <tableColumn id="1" xr3:uid="{70D13885-A090-48F5-A3A9-8A9296B7155F}" name="CANT" dataDxfId="25" totalsRowDxfId="5"/>
    <tableColumn id="2" xr3:uid="{09CDE6ED-A831-4D23-B056-75E14E4A910D}" name="NOMBRE" dataDxfId="24" totalsRowDxfId="4"/>
    <tableColumn id="3" xr3:uid="{43B44797-0318-4193-8567-952E294110C4}" name="APELLIDO" dataDxfId="23" totalsRowDxfId="3"/>
    <tableColumn id="4" xr3:uid="{B0F2BE0C-C4FF-47EC-9AE4-983978C0A175}" name="DEPARTAMENTO" dataDxfId="22" totalsRowDxfId="2"/>
    <tableColumn id="5" xr3:uid="{DD346E6F-A86B-405A-8D66-7DFC71F7E010}" name="CARGO" dataDxfId="21" totalsRowDxfId="1"/>
    <tableColumn id="6" xr3:uid="{9C288D79-DBEF-4F27-944C-479CF6CA622A}" name="SBRUTO " totalsRowFunction="sum" dataDxfId="20" totalsRowDxfId="0" dataCellStyle="Millares" totalsRowCellStyle="Millares"/>
    <tableColumn id="7" xr3:uid="{31157894-ADBA-4B75-B30C-523CCE415197}" name="AFP" totalsRowFunction="sum" dataDxfId="19" totalsRowDxfId="9" dataCellStyle="Millares" totalsRowCellStyle="Millares"/>
    <tableColumn id="8" xr3:uid="{3A8480E1-745E-4D56-A415-A72A4BE38857}" name=" ISR " totalsRowFunction="sum" dataDxfId="18" totalsRowDxfId="8" dataCellStyle="Millares" totalsRowCellStyle="Millares"/>
    <tableColumn id="9" xr3:uid="{78F43CEB-8085-48BB-82CB-7DAE842A922A}" name="SFS" totalsRowFunction="sum" dataDxfId="17" totalsRowDxfId="7" dataCellStyle="Millares" totalsRowCellStyle="Millares"/>
    <tableColumn id="10" xr3:uid="{61D0F12E-54D7-48DB-8876-A7094CEB09EC}" name=" OTROS " totalsRowFunction="sum" dataDxfId="16" totalsRowDxfId="6" dataCellStyle="Millares" totalsRowCellStyle="Millares"/>
    <tableColumn id="11" xr3:uid="{CFE9C807-565F-4445-AFB9-5A81909E6859}" name="NETO" totalsRowFunction="sum" dataDxfId="15" totalsRowDxfId="12" dataCellStyle="Millares" totalsRow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14" totalsRowDxfId="11"/>
    <tableColumn id="13" xr3:uid="{58B363A7-6522-438C-BA71-C15FDCF87007}" name="GENERO" dataDxfId="13" totalsRowDxfId="1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2:M145"/>
  <sheetViews>
    <sheetView showGridLines="0" tabSelected="1" topLeftCell="A122" zoomScale="80" zoomScaleNormal="80" workbookViewId="0">
      <selection activeCell="H141" sqref="H141"/>
    </sheetView>
  </sheetViews>
  <sheetFormatPr baseColWidth="10" defaultRowHeight="12" x14ac:dyDescent="0.25"/>
  <cols>
    <col min="1" max="1" width="6" style="5" customWidth="1"/>
    <col min="2" max="2" width="23.85546875" style="1" customWidth="1"/>
    <col min="3" max="3" width="26" style="1" bestFit="1" customWidth="1"/>
    <col min="4" max="4" width="47.28515625" style="1" bestFit="1" customWidth="1"/>
    <col min="5" max="5" width="28.28515625" style="1" bestFit="1" customWidth="1"/>
    <col min="6" max="6" width="18.7109375" style="6" bestFit="1" customWidth="1"/>
    <col min="7" max="7" width="15.28515625" style="6" customWidth="1"/>
    <col min="8" max="8" width="14.42578125" style="7" bestFit="1" customWidth="1"/>
    <col min="9" max="9" width="15.140625" style="6" customWidth="1"/>
    <col min="10" max="10" width="17.28515625" style="6" customWidth="1"/>
    <col min="11" max="11" width="17" style="8" customWidth="1"/>
    <col min="12" max="12" width="11.5703125" style="1" customWidth="1"/>
    <col min="13" max="13" width="10" style="5" customWidth="1"/>
    <col min="14" max="16384" width="11.42578125" style="1"/>
  </cols>
  <sheetData>
    <row r="2" spans="1:13" ht="15" x14ac:dyDescent="0.25">
      <c r="A2" s="26"/>
      <c r="B2" s="27"/>
      <c r="C2" s="27"/>
      <c r="D2" s="27"/>
      <c r="E2" s="27"/>
      <c r="F2" s="28"/>
      <c r="G2" s="28"/>
      <c r="H2" s="29"/>
      <c r="I2" s="28"/>
      <c r="J2" s="28"/>
      <c r="K2" s="30"/>
      <c r="L2" s="27"/>
      <c r="M2" s="26"/>
    </row>
    <row r="3" spans="1:13" ht="15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 x14ac:dyDescent="0.25">
      <c r="A4" s="35" t="s">
        <v>325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s="5" customFormat="1" x14ac:dyDescent="0.25">
      <c r="A7" s="15" t="s">
        <v>1</v>
      </c>
      <c r="B7" s="16" t="s">
        <v>2</v>
      </c>
      <c r="C7" s="16" t="s">
        <v>3</v>
      </c>
      <c r="D7" s="16" t="s">
        <v>208</v>
      </c>
      <c r="E7" s="16" t="s">
        <v>4</v>
      </c>
      <c r="F7" s="17" t="s">
        <v>209</v>
      </c>
      <c r="G7" s="17" t="s">
        <v>5</v>
      </c>
      <c r="H7" s="17" t="s">
        <v>7</v>
      </c>
      <c r="I7" s="17" t="s">
        <v>6</v>
      </c>
      <c r="J7" s="17" t="s">
        <v>8</v>
      </c>
      <c r="K7" s="17" t="s">
        <v>9</v>
      </c>
      <c r="L7" s="16" t="s">
        <v>10</v>
      </c>
      <c r="M7" s="18" t="s">
        <v>11</v>
      </c>
    </row>
    <row r="8" spans="1:13" s="11" customFormat="1" x14ac:dyDescent="0.25">
      <c r="A8" s="19">
        <v>1</v>
      </c>
      <c r="B8" s="12" t="s">
        <v>113</v>
      </c>
      <c r="C8" s="12" t="s">
        <v>263</v>
      </c>
      <c r="D8" s="12" t="s">
        <v>258</v>
      </c>
      <c r="E8" s="12" t="s">
        <v>114</v>
      </c>
      <c r="F8" s="3">
        <v>160000</v>
      </c>
      <c r="G8" s="3">
        <v>4592</v>
      </c>
      <c r="H8" s="4">
        <v>26218.87</v>
      </c>
      <c r="I8" s="3">
        <v>4864</v>
      </c>
      <c r="J8" s="3">
        <v>27155.279999999999</v>
      </c>
      <c r="K8" s="9">
        <f>+SUM(FIJOS_DICIEMBRE_2021[[#This Row],[SBRUTO ]]-FIJOS_DICIEMBRE_2021[[#This Row],[AFP]]-FIJOS_DICIEMBRE_2021[[#This Row],[ ISR ]]-FIJOS_DICIEMBRE_2021[[#This Row],[SFS]]-FIJOS_DICIEMBRE_2021[[#This Row],[ OTROS ]])</f>
        <v>97169.85</v>
      </c>
      <c r="L8" s="2" t="s">
        <v>15</v>
      </c>
      <c r="M8" s="10" t="s">
        <v>20</v>
      </c>
    </row>
    <row r="9" spans="1:13" s="11" customFormat="1" x14ac:dyDescent="0.25">
      <c r="A9" s="19">
        <v>2</v>
      </c>
      <c r="B9" s="12" t="s">
        <v>96</v>
      </c>
      <c r="C9" s="12" t="s">
        <v>257</v>
      </c>
      <c r="D9" s="12" t="s">
        <v>258</v>
      </c>
      <c r="E9" s="12" t="s">
        <v>259</v>
      </c>
      <c r="F9" s="3">
        <v>141774.76999999999</v>
      </c>
      <c r="G9" s="3">
        <v>4068.94</v>
      </c>
      <c r="H9" s="4">
        <v>21931.84</v>
      </c>
      <c r="I9" s="3">
        <v>4309.95</v>
      </c>
      <c r="J9" s="3">
        <v>25</v>
      </c>
      <c r="K9" s="9">
        <f>+SUM(FIJOS_DICIEMBRE_2021[[#This Row],[SBRUTO ]]-FIJOS_DICIEMBRE_2021[[#This Row],[AFP]]-FIJOS_DICIEMBRE_2021[[#This Row],[ ISR ]]-FIJOS_DICIEMBRE_2021[[#This Row],[SFS]]-FIJOS_DICIEMBRE_2021[[#This Row],[ OTROS ]])</f>
        <v>111439.03999999999</v>
      </c>
      <c r="L9" s="2" t="s">
        <v>15</v>
      </c>
      <c r="M9" s="10" t="s">
        <v>16</v>
      </c>
    </row>
    <row r="10" spans="1:13" s="11" customFormat="1" x14ac:dyDescent="0.25">
      <c r="A10" s="19">
        <v>3</v>
      </c>
      <c r="B10" s="12" t="s">
        <v>99</v>
      </c>
      <c r="C10" s="12" t="s">
        <v>100</v>
      </c>
      <c r="D10" s="12" t="s">
        <v>258</v>
      </c>
      <c r="E10" s="12" t="s">
        <v>260</v>
      </c>
      <c r="F10" s="3">
        <v>75000</v>
      </c>
      <c r="G10" s="3">
        <v>2152.5</v>
      </c>
      <c r="H10" s="4">
        <v>6309.38</v>
      </c>
      <c r="I10" s="3">
        <v>2280</v>
      </c>
      <c r="J10" s="3">
        <v>28821</v>
      </c>
      <c r="K10" s="9">
        <f>+SUM(FIJOS_DICIEMBRE_2021[[#This Row],[SBRUTO ]]-FIJOS_DICIEMBRE_2021[[#This Row],[AFP]]-FIJOS_DICIEMBRE_2021[[#This Row],[ ISR ]]-FIJOS_DICIEMBRE_2021[[#This Row],[SFS]]-FIJOS_DICIEMBRE_2021[[#This Row],[ OTROS ]])</f>
        <v>35437.119999999995</v>
      </c>
      <c r="L10" s="2" t="s">
        <v>15</v>
      </c>
      <c r="M10" s="10" t="s">
        <v>16</v>
      </c>
    </row>
    <row r="11" spans="1:13" s="11" customFormat="1" x14ac:dyDescent="0.25">
      <c r="A11" s="19">
        <v>4</v>
      </c>
      <c r="B11" s="12" t="s">
        <v>106</v>
      </c>
      <c r="C11" s="12" t="s">
        <v>212</v>
      </c>
      <c r="D11" s="12" t="s">
        <v>258</v>
      </c>
      <c r="E11" s="12" t="s">
        <v>63</v>
      </c>
      <c r="F11" s="3">
        <v>66000</v>
      </c>
      <c r="G11" s="3">
        <v>1894.2</v>
      </c>
      <c r="H11" s="4">
        <v>4615.76</v>
      </c>
      <c r="I11" s="3">
        <v>2006.4</v>
      </c>
      <c r="J11" s="3">
        <v>25</v>
      </c>
      <c r="K11" s="9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11" s="2" t="s">
        <v>36</v>
      </c>
      <c r="M11" s="10" t="s">
        <v>20</v>
      </c>
    </row>
    <row r="12" spans="1:13" s="11" customFormat="1" ht="13.5" customHeight="1" x14ac:dyDescent="0.25">
      <c r="A12" s="19">
        <v>5</v>
      </c>
      <c r="B12" s="12" t="s">
        <v>107</v>
      </c>
      <c r="C12" s="12" t="s">
        <v>108</v>
      </c>
      <c r="D12" s="12" t="s">
        <v>258</v>
      </c>
      <c r="E12" s="12" t="s">
        <v>261</v>
      </c>
      <c r="F12" s="3">
        <v>66000</v>
      </c>
      <c r="G12" s="3">
        <v>1894.2</v>
      </c>
      <c r="H12" s="4">
        <v>4615.76</v>
      </c>
      <c r="I12" s="3">
        <v>2006.4</v>
      </c>
      <c r="J12" s="3">
        <v>18011.96</v>
      </c>
      <c r="K12" s="9">
        <f>+SUM(FIJOS_DICIEMBRE_2021[[#This Row],[SBRUTO ]]-FIJOS_DICIEMBRE_2021[[#This Row],[AFP]]-FIJOS_DICIEMBRE_2021[[#This Row],[ ISR ]]-FIJOS_DICIEMBRE_2021[[#This Row],[SFS]]-FIJOS_DICIEMBRE_2021[[#This Row],[ OTROS ]])</f>
        <v>39471.68</v>
      </c>
      <c r="L12" s="2" t="s">
        <v>15</v>
      </c>
      <c r="M12" s="10" t="s">
        <v>20</v>
      </c>
    </row>
    <row r="13" spans="1:13" s="11" customFormat="1" x14ac:dyDescent="0.25">
      <c r="A13" s="19">
        <v>6</v>
      </c>
      <c r="B13" s="12" t="s">
        <v>97</v>
      </c>
      <c r="C13" s="12" t="s">
        <v>98</v>
      </c>
      <c r="D13" s="12" t="s">
        <v>258</v>
      </c>
      <c r="E13" s="12" t="s">
        <v>14</v>
      </c>
      <c r="F13" s="3">
        <v>60000</v>
      </c>
      <c r="G13" s="3">
        <v>1722</v>
      </c>
      <c r="H13" s="4">
        <v>3486.68</v>
      </c>
      <c r="I13" s="3">
        <v>1824</v>
      </c>
      <c r="J13" s="3">
        <v>25</v>
      </c>
      <c r="K13" s="9">
        <f>+SUM(FIJOS_DICIEMBRE_2021[[#This Row],[SBRUTO ]]-FIJOS_DICIEMBRE_2021[[#This Row],[AFP]]-FIJOS_DICIEMBRE_2021[[#This Row],[ ISR ]]-FIJOS_DICIEMBRE_2021[[#This Row],[SFS]]-FIJOS_DICIEMBRE_2021[[#This Row],[ OTROS ]])</f>
        <v>52942.32</v>
      </c>
      <c r="L13" s="2" t="s">
        <v>15</v>
      </c>
      <c r="M13" s="10" t="s">
        <v>16</v>
      </c>
    </row>
    <row r="14" spans="1:13" s="11" customFormat="1" x14ac:dyDescent="0.25">
      <c r="A14" s="19">
        <v>7</v>
      </c>
      <c r="B14" s="12" t="s">
        <v>110</v>
      </c>
      <c r="C14" s="12" t="s">
        <v>111</v>
      </c>
      <c r="D14" s="12" t="s">
        <v>258</v>
      </c>
      <c r="E14" s="12" t="s">
        <v>38</v>
      </c>
      <c r="F14" s="3">
        <v>42966</v>
      </c>
      <c r="G14" s="3">
        <v>1233.1199999999999</v>
      </c>
      <c r="H14" s="4">
        <v>861.26</v>
      </c>
      <c r="I14" s="3">
        <v>1306.17</v>
      </c>
      <c r="J14" s="3">
        <v>6271</v>
      </c>
      <c r="K14" s="9">
        <f>+SUM(FIJOS_DICIEMBRE_2021[[#This Row],[SBRUTO ]]-FIJOS_DICIEMBRE_2021[[#This Row],[AFP]]-FIJOS_DICIEMBRE_2021[[#This Row],[ ISR ]]-FIJOS_DICIEMBRE_2021[[#This Row],[SFS]]-FIJOS_DICIEMBRE_2021[[#This Row],[ OTROS ]])</f>
        <v>33294.449999999997</v>
      </c>
      <c r="L14" s="2" t="s">
        <v>15</v>
      </c>
      <c r="M14" s="10" t="s">
        <v>16</v>
      </c>
    </row>
    <row r="15" spans="1:13" s="11" customFormat="1" x14ac:dyDescent="0.25">
      <c r="A15" s="19">
        <v>8</v>
      </c>
      <c r="B15" s="12" t="s">
        <v>104</v>
      </c>
      <c r="C15" s="12" t="s">
        <v>105</v>
      </c>
      <c r="D15" s="12" t="s">
        <v>258</v>
      </c>
      <c r="E15" s="12" t="s">
        <v>19</v>
      </c>
      <c r="F15" s="3">
        <v>40000</v>
      </c>
      <c r="G15" s="3">
        <v>1148</v>
      </c>
      <c r="H15" s="4">
        <v>442.65</v>
      </c>
      <c r="I15" s="3">
        <v>1216</v>
      </c>
      <c r="J15" s="3">
        <v>25</v>
      </c>
      <c r="K15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15" s="2" t="s">
        <v>15</v>
      </c>
      <c r="M15" s="10" t="s">
        <v>16</v>
      </c>
    </row>
    <row r="16" spans="1:13" s="11" customFormat="1" x14ac:dyDescent="0.25">
      <c r="A16" s="19">
        <v>9</v>
      </c>
      <c r="B16" s="12" t="s">
        <v>101</v>
      </c>
      <c r="C16" s="12" t="s">
        <v>102</v>
      </c>
      <c r="D16" s="12" t="s">
        <v>258</v>
      </c>
      <c r="E16" s="12" t="s">
        <v>103</v>
      </c>
      <c r="F16" s="3">
        <v>26869.919999999998</v>
      </c>
      <c r="G16" s="3">
        <v>771.17</v>
      </c>
      <c r="H16" s="4">
        <v>0</v>
      </c>
      <c r="I16" s="3">
        <v>816.85</v>
      </c>
      <c r="J16" s="3">
        <v>4649.7</v>
      </c>
      <c r="K16" s="9">
        <f>+SUM(FIJOS_DICIEMBRE_2021[[#This Row],[SBRUTO ]]-FIJOS_DICIEMBRE_2021[[#This Row],[AFP]]-FIJOS_DICIEMBRE_2021[[#This Row],[ ISR ]]-FIJOS_DICIEMBRE_2021[[#This Row],[SFS]]-FIJOS_DICIEMBRE_2021[[#This Row],[ OTROS ]])</f>
        <v>20632.2</v>
      </c>
      <c r="L16" s="2" t="s">
        <v>15</v>
      </c>
      <c r="M16" s="10" t="s">
        <v>20</v>
      </c>
    </row>
    <row r="17" spans="1:13" s="11" customFormat="1" x14ac:dyDescent="0.25">
      <c r="A17" s="19">
        <v>10</v>
      </c>
      <c r="B17" s="12" t="s">
        <v>44</v>
      </c>
      <c r="C17" s="12" t="s">
        <v>45</v>
      </c>
      <c r="D17" s="12" t="s">
        <v>41</v>
      </c>
      <c r="E17" s="12" t="s">
        <v>220</v>
      </c>
      <c r="F17" s="3">
        <v>50000</v>
      </c>
      <c r="G17" s="3">
        <v>1435</v>
      </c>
      <c r="H17" s="4">
        <v>1854</v>
      </c>
      <c r="I17" s="3">
        <v>1520</v>
      </c>
      <c r="J17" s="3">
        <v>25</v>
      </c>
      <c r="K17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7" s="2" t="s">
        <v>15</v>
      </c>
      <c r="M17" s="10" t="s">
        <v>20</v>
      </c>
    </row>
    <row r="18" spans="1:13" s="11" customFormat="1" x14ac:dyDescent="0.25">
      <c r="A18" s="19">
        <v>11</v>
      </c>
      <c r="B18" s="12" t="s">
        <v>39</v>
      </c>
      <c r="C18" s="12" t="s">
        <v>40</v>
      </c>
      <c r="D18" s="12" t="s">
        <v>41</v>
      </c>
      <c r="E18" s="12" t="s">
        <v>19</v>
      </c>
      <c r="F18" s="3">
        <v>35000</v>
      </c>
      <c r="G18" s="3">
        <v>1004.5</v>
      </c>
      <c r="H18" s="4">
        <v>0</v>
      </c>
      <c r="I18" s="3">
        <v>1064</v>
      </c>
      <c r="J18" s="3">
        <v>25</v>
      </c>
      <c r="K18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18" s="2" t="s">
        <v>15</v>
      </c>
      <c r="M18" s="10" t="s">
        <v>16</v>
      </c>
    </row>
    <row r="19" spans="1:13" s="11" customFormat="1" x14ac:dyDescent="0.25">
      <c r="A19" s="19">
        <v>12</v>
      </c>
      <c r="B19" s="12" t="s">
        <v>203</v>
      </c>
      <c r="C19" s="12" t="s">
        <v>221</v>
      </c>
      <c r="D19" s="12" t="s">
        <v>41</v>
      </c>
      <c r="E19" s="12" t="s">
        <v>29</v>
      </c>
      <c r="F19" s="3">
        <v>32264.1</v>
      </c>
      <c r="G19" s="3">
        <v>925.98</v>
      </c>
      <c r="H19" s="4">
        <v>0</v>
      </c>
      <c r="I19" s="3">
        <v>980.83</v>
      </c>
      <c r="J19" s="3">
        <v>16983.23</v>
      </c>
      <c r="K19" s="9">
        <f>+SUM(FIJOS_DICIEMBRE_2021[[#This Row],[SBRUTO ]]-FIJOS_DICIEMBRE_2021[[#This Row],[AFP]]-FIJOS_DICIEMBRE_2021[[#This Row],[ ISR ]]-FIJOS_DICIEMBRE_2021[[#This Row],[SFS]]-FIJOS_DICIEMBRE_2021[[#This Row],[ OTROS ]])</f>
        <v>13374.059999999998</v>
      </c>
      <c r="L19" s="2" t="s">
        <v>15</v>
      </c>
      <c r="M19" s="10" t="s">
        <v>16</v>
      </c>
    </row>
    <row r="20" spans="1:13" s="11" customFormat="1" x14ac:dyDescent="0.25">
      <c r="A20" s="19">
        <v>13</v>
      </c>
      <c r="B20" s="12" t="s">
        <v>42</v>
      </c>
      <c r="C20" s="12" t="s">
        <v>219</v>
      </c>
      <c r="D20" s="12" t="s">
        <v>41</v>
      </c>
      <c r="E20" s="12" t="s">
        <v>43</v>
      </c>
      <c r="F20" s="3">
        <v>28875</v>
      </c>
      <c r="G20" s="3">
        <v>828.71</v>
      </c>
      <c r="H20" s="4">
        <v>0</v>
      </c>
      <c r="I20" s="3">
        <v>877.8</v>
      </c>
      <c r="J20" s="3">
        <v>15260.3</v>
      </c>
      <c r="K20" s="9">
        <f>+SUM(FIJOS_DICIEMBRE_2021[[#This Row],[SBRUTO ]]-FIJOS_DICIEMBRE_2021[[#This Row],[AFP]]-FIJOS_DICIEMBRE_2021[[#This Row],[ ISR ]]-FIJOS_DICIEMBRE_2021[[#This Row],[SFS]]-FIJOS_DICIEMBRE_2021[[#This Row],[ OTROS ]])</f>
        <v>11908.190000000002</v>
      </c>
      <c r="L20" s="2" t="s">
        <v>15</v>
      </c>
      <c r="M20" s="10" t="s">
        <v>20</v>
      </c>
    </row>
    <row r="21" spans="1:13" s="11" customFormat="1" x14ac:dyDescent="0.25">
      <c r="A21" s="19">
        <v>14</v>
      </c>
      <c r="B21" s="12" t="s">
        <v>89</v>
      </c>
      <c r="C21" s="12" t="s">
        <v>250</v>
      </c>
      <c r="D21" s="12" t="s">
        <v>249</v>
      </c>
      <c r="E21" s="12" t="s">
        <v>88</v>
      </c>
      <c r="F21" s="3">
        <v>94891.5</v>
      </c>
      <c r="G21" s="3">
        <v>2723.39</v>
      </c>
      <c r="H21" s="4">
        <v>10903.72</v>
      </c>
      <c r="I21" s="3">
        <v>2884.7</v>
      </c>
      <c r="J21" s="3">
        <v>10764.49</v>
      </c>
      <c r="K21" s="9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21" s="2" t="s">
        <v>15</v>
      </c>
      <c r="M21" s="10" t="s">
        <v>20</v>
      </c>
    </row>
    <row r="22" spans="1:13" s="11" customFormat="1" x14ac:dyDescent="0.25">
      <c r="A22" s="19">
        <v>15</v>
      </c>
      <c r="B22" s="12" t="s">
        <v>87</v>
      </c>
      <c r="C22" s="12" t="s">
        <v>248</v>
      </c>
      <c r="D22" s="12" t="s">
        <v>249</v>
      </c>
      <c r="E22" s="12" t="s">
        <v>88</v>
      </c>
      <c r="F22" s="3">
        <v>73920</v>
      </c>
      <c r="G22" s="3">
        <v>2121.5</v>
      </c>
      <c r="H22" s="4">
        <v>6106.14</v>
      </c>
      <c r="I22" s="3">
        <v>2247.17</v>
      </c>
      <c r="J22" s="3">
        <v>25</v>
      </c>
      <c r="K22" s="9">
        <f>+SUM(FIJOS_DICIEMBRE_2021[[#This Row],[SBRUTO ]]-FIJOS_DICIEMBRE_2021[[#This Row],[AFP]]-FIJOS_DICIEMBRE_2021[[#This Row],[ ISR ]]-FIJOS_DICIEMBRE_2021[[#This Row],[SFS]]-FIJOS_DICIEMBRE_2021[[#This Row],[ OTROS ]])</f>
        <v>63420.19</v>
      </c>
      <c r="L22" s="2" t="s">
        <v>15</v>
      </c>
      <c r="M22" s="10" t="s">
        <v>16</v>
      </c>
    </row>
    <row r="23" spans="1:13" s="11" customFormat="1" x14ac:dyDescent="0.25">
      <c r="A23" s="19">
        <v>16</v>
      </c>
      <c r="B23" s="12" t="s">
        <v>90</v>
      </c>
      <c r="C23" s="12" t="s">
        <v>91</v>
      </c>
      <c r="D23" s="12" t="s">
        <v>249</v>
      </c>
      <c r="E23" s="12" t="s">
        <v>252</v>
      </c>
      <c r="F23" s="3">
        <v>40000</v>
      </c>
      <c r="G23" s="3">
        <v>1148</v>
      </c>
      <c r="H23" s="4">
        <v>240.13</v>
      </c>
      <c r="I23" s="3">
        <v>1216</v>
      </c>
      <c r="J23" s="3">
        <v>14708.75</v>
      </c>
      <c r="K23" s="9">
        <f>+SUM(FIJOS_DICIEMBRE_2021[[#This Row],[SBRUTO ]]-FIJOS_DICIEMBRE_2021[[#This Row],[AFP]]-FIJOS_DICIEMBRE_2021[[#This Row],[ ISR ]]-FIJOS_DICIEMBRE_2021[[#This Row],[SFS]]-FIJOS_DICIEMBRE_2021[[#This Row],[ OTROS ]])</f>
        <v>22687.120000000003</v>
      </c>
      <c r="L23" s="2" t="s">
        <v>15</v>
      </c>
      <c r="M23" s="10" t="s">
        <v>16</v>
      </c>
    </row>
    <row r="24" spans="1:13" s="11" customFormat="1" x14ac:dyDescent="0.25">
      <c r="A24" s="19">
        <v>17</v>
      </c>
      <c r="B24" s="12" t="s">
        <v>109</v>
      </c>
      <c r="C24" s="12" t="s">
        <v>251</v>
      </c>
      <c r="D24" s="12" t="s">
        <v>249</v>
      </c>
      <c r="E24" s="12" t="s">
        <v>29</v>
      </c>
      <c r="F24" s="3">
        <v>35000</v>
      </c>
      <c r="G24" s="3">
        <v>1004.5</v>
      </c>
      <c r="H24" s="4">
        <v>0</v>
      </c>
      <c r="I24" s="3">
        <v>1064</v>
      </c>
      <c r="J24" s="3">
        <v>25</v>
      </c>
      <c r="K24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24" s="2" t="s">
        <v>15</v>
      </c>
      <c r="M24" s="10" t="s">
        <v>16</v>
      </c>
    </row>
    <row r="25" spans="1:13" s="11" customFormat="1" x14ac:dyDescent="0.25">
      <c r="A25" s="19">
        <v>18</v>
      </c>
      <c r="B25" s="12" t="s">
        <v>61</v>
      </c>
      <c r="C25" s="12" t="s">
        <v>62</v>
      </c>
      <c r="D25" s="12" t="s">
        <v>231</v>
      </c>
      <c r="E25" s="12" t="s">
        <v>19</v>
      </c>
      <c r="F25" s="3">
        <v>35000</v>
      </c>
      <c r="G25" s="3">
        <v>1004.5</v>
      </c>
      <c r="H25" s="4">
        <v>0</v>
      </c>
      <c r="I25" s="3">
        <v>1064</v>
      </c>
      <c r="J25" s="3">
        <v>25</v>
      </c>
      <c r="K25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25" s="2" t="s">
        <v>15</v>
      </c>
      <c r="M25" s="10" t="s">
        <v>20</v>
      </c>
    </row>
    <row r="26" spans="1:13" s="11" customFormat="1" x14ac:dyDescent="0.25">
      <c r="A26" s="19">
        <v>19</v>
      </c>
      <c r="B26" s="12" t="s">
        <v>132</v>
      </c>
      <c r="C26" s="12" t="s">
        <v>133</v>
      </c>
      <c r="D26" s="12" t="s">
        <v>231</v>
      </c>
      <c r="E26" s="12" t="s">
        <v>29</v>
      </c>
      <c r="F26" s="3">
        <v>35000</v>
      </c>
      <c r="G26" s="3">
        <v>1004.5</v>
      </c>
      <c r="H26" s="4">
        <v>0</v>
      </c>
      <c r="I26" s="3">
        <v>1064</v>
      </c>
      <c r="J26" s="3">
        <v>4071</v>
      </c>
      <c r="K26" s="9">
        <f>+SUM(FIJOS_DICIEMBRE_2021[[#This Row],[SBRUTO ]]-FIJOS_DICIEMBRE_2021[[#This Row],[AFP]]-FIJOS_DICIEMBRE_2021[[#This Row],[ ISR ]]-FIJOS_DICIEMBRE_2021[[#This Row],[SFS]]-FIJOS_DICIEMBRE_2021[[#This Row],[ OTROS ]])</f>
        <v>28860.5</v>
      </c>
      <c r="L26" s="2" t="s">
        <v>15</v>
      </c>
      <c r="M26" s="10" t="s">
        <v>16</v>
      </c>
    </row>
    <row r="27" spans="1:13" s="11" customFormat="1" x14ac:dyDescent="0.25">
      <c r="A27" s="19">
        <v>20</v>
      </c>
      <c r="B27" s="12" t="s">
        <v>70</v>
      </c>
      <c r="C27" s="12" t="s">
        <v>233</v>
      </c>
      <c r="D27" s="12" t="s">
        <v>66</v>
      </c>
      <c r="E27" s="12" t="s">
        <v>63</v>
      </c>
      <c r="F27" s="3">
        <v>96000</v>
      </c>
      <c r="G27" s="3">
        <v>2755.2</v>
      </c>
      <c r="H27" s="4">
        <v>11164.47</v>
      </c>
      <c r="I27" s="3">
        <v>2918.4</v>
      </c>
      <c r="J27" s="3">
        <v>53209.3</v>
      </c>
      <c r="K27" s="9">
        <f>+SUM(FIJOS_DICIEMBRE_2021[[#This Row],[SBRUTO ]]-FIJOS_DICIEMBRE_2021[[#This Row],[AFP]]-FIJOS_DICIEMBRE_2021[[#This Row],[ ISR ]]-FIJOS_DICIEMBRE_2021[[#This Row],[SFS]]-FIJOS_DICIEMBRE_2021[[#This Row],[ OTROS ]])</f>
        <v>25952.630000000005</v>
      </c>
      <c r="L27" s="2" t="s">
        <v>15</v>
      </c>
      <c r="M27" s="10" t="s">
        <v>20</v>
      </c>
    </row>
    <row r="28" spans="1:13" s="11" customFormat="1" x14ac:dyDescent="0.25">
      <c r="A28" s="19">
        <v>21</v>
      </c>
      <c r="B28" s="12" t="s">
        <v>73</v>
      </c>
      <c r="C28" s="12" t="s">
        <v>74</v>
      </c>
      <c r="D28" s="12" t="s">
        <v>66</v>
      </c>
      <c r="E28" s="12" t="s">
        <v>38</v>
      </c>
      <c r="F28" s="3">
        <v>42966</v>
      </c>
      <c r="G28" s="3">
        <v>1233.1199999999999</v>
      </c>
      <c r="H28" s="4">
        <v>861.26</v>
      </c>
      <c r="I28" s="3">
        <v>1306.17</v>
      </c>
      <c r="J28" s="3">
        <v>25</v>
      </c>
      <c r="K28" s="9">
        <f>+SUM(FIJOS_DICIEMBRE_2021[[#This Row],[SBRUTO ]]-FIJOS_DICIEMBRE_2021[[#This Row],[AFP]]-FIJOS_DICIEMBRE_2021[[#This Row],[ ISR ]]-FIJOS_DICIEMBRE_2021[[#This Row],[SFS]]-FIJOS_DICIEMBRE_2021[[#This Row],[ OTROS ]])</f>
        <v>39540.449999999997</v>
      </c>
      <c r="L28" s="2" t="s">
        <v>15</v>
      </c>
      <c r="M28" s="10" t="s">
        <v>16</v>
      </c>
    </row>
    <row r="29" spans="1:13" s="11" customFormat="1" x14ac:dyDescent="0.25">
      <c r="A29" s="19">
        <v>22</v>
      </c>
      <c r="B29" s="12" t="s">
        <v>201</v>
      </c>
      <c r="C29" s="12" t="s">
        <v>202</v>
      </c>
      <c r="D29" s="12" t="s">
        <v>66</v>
      </c>
      <c r="E29" s="12" t="s">
        <v>19</v>
      </c>
      <c r="F29" s="3">
        <v>40000</v>
      </c>
      <c r="G29" s="3">
        <v>1148</v>
      </c>
      <c r="H29" s="4">
        <v>442.65</v>
      </c>
      <c r="I29" s="3">
        <v>1216</v>
      </c>
      <c r="J29" s="3">
        <v>25</v>
      </c>
      <c r="K29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29" s="2" t="s">
        <v>15</v>
      </c>
      <c r="M29" s="10" t="s">
        <v>16</v>
      </c>
    </row>
    <row r="30" spans="1:13" s="11" customFormat="1" x14ac:dyDescent="0.25">
      <c r="A30" s="19">
        <v>23</v>
      </c>
      <c r="B30" s="12" t="s">
        <v>72</v>
      </c>
      <c r="C30" s="12" t="s">
        <v>237</v>
      </c>
      <c r="D30" s="12" t="s">
        <v>66</v>
      </c>
      <c r="E30" s="12" t="s">
        <v>29</v>
      </c>
      <c r="F30" s="3">
        <v>35000</v>
      </c>
      <c r="G30" s="3">
        <v>1004.5</v>
      </c>
      <c r="H30" s="4">
        <v>0</v>
      </c>
      <c r="I30" s="3">
        <v>1064</v>
      </c>
      <c r="J30" s="3">
        <v>7471.12</v>
      </c>
      <c r="K30" s="9">
        <f>+SUM(FIJOS_DICIEMBRE_2021[[#This Row],[SBRUTO ]]-FIJOS_DICIEMBRE_2021[[#This Row],[AFP]]-FIJOS_DICIEMBRE_2021[[#This Row],[ ISR ]]-FIJOS_DICIEMBRE_2021[[#This Row],[SFS]]-FIJOS_DICIEMBRE_2021[[#This Row],[ OTROS ]])</f>
        <v>25460.38</v>
      </c>
      <c r="L30" s="2" t="s">
        <v>15</v>
      </c>
      <c r="M30" s="10" t="s">
        <v>16</v>
      </c>
    </row>
    <row r="31" spans="1:13" s="11" customFormat="1" x14ac:dyDescent="0.25">
      <c r="A31" s="19">
        <v>24</v>
      </c>
      <c r="B31" s="12" t="s">
        <v>95</v>
      </c>
      <c r="C31" s="12" t="s">
        <v>256</v>
      </c>
      <c r="D31" s="12" t="s">
        <v>255</v>
      </c>
      <c r="E31" s="12" t="s">
        <v>29</v>
      </c>
      <c r="F31" s="3">
        <v>40000</v>
      </c>
      <c r="G31" s="3">
        <v>1148</v>
      </c>
      <c r="H31" s="4">
        <v>442.65</v>
      </c>
      <c r="I31" s="3">
        <v>1216</v>
      </c>
      <c r="J31" s="3">
        <v>25</v>
      </c>
      <c r="K31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1" s="2" t="s">
        <v>15</v>
      </c>
      <c r="M31" s="10" t="s">
        <v>16</v>
      </c>
    </row>
    <row r="32" spans="1:13" s="11" customFormat="1" x14ac:dyDescent="0.25">
      <c r="A32" s="19">
        <v>25</v>
      </c>
      <c r="B32" s="12" t="s">
        <v>34</v>
      </c>
      <c r="C32" s="12" t="s">
        <v>35</v>
      </c>
      <c r="D32" s="12" t="s">
        <v>30</v>
      </c>
      <c r="E32" s="12" t="s">
        <v>217</v>
      </c>
      <c r="F32" s="3">
        <v>64135.5</v>
      </c>
      <c r="G32" s="3">
        <v>1840.69</v>
      </c>
      <c r="H32" s="4">
        <v>3994.87</v>
      </c>
      <c r="I32" s="3">
        <v>1949.72</v>
      </c>
      <c r="J32" s="3">
        <v>4990.93</v>
      </c>
      <c r="K32" s="9">
        <f>+SUM(FIJOS_DICIEMBRE_2021[[#This Row],[SBRUTO ]]-FIJOS_DICIEMBRE_2021[[#This Row],[AFP]]-FIJOS_DICIEMBRE_2021[[#This Row],[ ISR ]]-FIJOS_DICIEMBRE_2021[[#This Row],[SFS]]-FIJOS_DICIEMBRE_2021[[#This Row],[ OTROS ]])</f>
        <v>51359.289999999994</v>
      </c>
      <c r="L32" s="2" t="s">
        <v>36</v>
      </c>
      <c r="M32" s="10" t="s">
        <v>16</v>
      </c>
    </row>
    <row r="33" spans="1:13" s="11" customFormat="1" x14ac:dyDescent="0.25">
      <c r="A33" s="19">
        <v>26</v>
      </c>
      <c r="B33" s="12" t="s">
        <v>31</v>
      </c>
      <c r="C33" s="12" t="s">
        <v>32</v>
      </c>
      <c r="D33" s="12" t="s">
        <v>30</v>
      </c>
      <c r="E33" s="12" t="s">
        <v>19</v>
      </c>
      <c r="F33" s="3">
        <v>40000</v>
      </c>
      <c r="G33" s="3">
        <v>1148</v>
      </c>
      <c r="H33" s="4">
        <v>442.65</v>
      </c>
      <c r="I33" s="3">
        <v>1216</v>
      </c>
      <c r="J33" s="3">
        <v>25</v>
      </c>
      <c r="K33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3" s="2" t="s">
        <v>15</v>
      </c>
      <c r="M33" s="10" t="s">
        <v>16</v>
      </c>
    </row>
    <row r="34" spans="1:13" s="11" customFormat="1" x14ac:dyDescent="0.25">
      <c r="A34" s="19">
        <v>27</v>
      </c>
      <c r="B34" s="12" t="s">
        <v>37</v>
      </c>
      <c r="C34" s="12" t="s">
        <v>218</v>
      </c>
      <c r="D34" s="12" t="s">
        <v>30</v>
      </c>
      <c r="E34" s="12" t="s">
        <v>26</v>
      </c>
      <c r="F34" s="3">
        <v>30000</v>
      </c>
      <c r="G34" s="3">
        <v>861</v>
      </c>
      <c r="H34" s="4">
        <v>0</v>
      </c>
      <c r="I34" s="3">
        <v>912</v>
      </c>
      <c r="J34" s="3">
        <v>6772</v>
      </c>
      <c r="K34" s="9">
        <f>+SUM(FIJOS_DICIEMBRE_2021[[#This Row],[SBRUTO ]]-FIJOS_DICIEMBRE_2021[[#This Row],[AFP]]-FIJOS_DICIEMBRE_2021[[#This Row],[ ISR ]]-FIJOS_DICIEMBRE_2021[[#This Row],[SFS]]-FIJOS_DICIEMBRE_2021[[#This Row],[ OTROS ]])</f>
        <v>21455</v>
      </c>
      <c r="L34" s="2" t="s">
        <v>15</v>
      </c>
      <c r="M34" s="10" t="s">
        <v>20</v>
      </c>
    </row>
    <row r="35" spans="1:13" s="11" customFormat="1" x14ac:dyDescent="0.25">
      <c r="A35" s="19">
        <v>28</v>
      </c>
      <c r="B35" s="12" t="s">
        <v>112</v>
      </c>
      <c r="C35" s="12" t="s">
        <v>262</v>
      </c>
      <c r="D35" s="12" t="s">
        <v>330</v>
      </c>
      <c r="E35" s="12" t="s">
        <v>38</v>
      </c>
      <c r="F35" s="3">
        <v>42966</v>
      </c>
      <c r="G35" s="3">
        <v>1233.1199999999999</v>
      </c>
      <c r="H35" s="4">
        <v>861.26</v>
      </c>
      <c r="I35" s="3">
        <v>1306.17</v>
      </c>
      <c r="J35" s="3">
        <v>5937.98</v>
      </c>
      <c r="K35" s="9">
        <f>+SUM(FIJOS_DICIEMBRE_2021[[#This Row],[SBRUTO ]]-FIJOS_DICIEMBRE_2021[[#This Row],[AFP]]-FIJOS_DICIEMBRE_2021[[#This Row],[ ISR ]]-FIJOS_DICIEMBRE_2021[[#This Row],[SFS]]-FIJOS_DICIEMBRE_2021[[#This Row],[ OTROS ]])</f>
        <v>33627.47</v>
      </c>
      <c r="L35" s="2" t="s">
        <v>15</v>
      </c>
      <c r="M35" s="10" t="s">
        <v>16</v>
      </c>
    </row>
    <row r="36" spans="1:13" s="11" customFormat="1" x14ac:dyDescent="0.25">
      <c r="A36" s="19">
        <v>29</v>
      </c>
      <c r="B36" s="12" t="s">
        <v>51</v>
      </c>
      <c r="C36" s="12" t="s">
        <v>224</v>
      </c>
      <c r="D36" s="12" t="s">
        <v>222</v>
      </c>
      <c r="E36" s="12" t="s">
        <v>217</v>
      </c>
      <c r="F36" s="3">
        <v>65000</v>
      </c>
      <c r="G36" s="3">
        <v>1865.5</v>
      </c>
      <c r="H36" s="4">
        <v>4427.58</v>
      </c>
      <c r="I36" s="3">
        <v>1976</v>
      </c>
      <c r="J36" s="3">
        <v>16796.169999999998</v>
      </c>
      <c r="K36" s="9">
        <f>+SUM(FIJOS_DICIEMBRE_2021[[#This Row],[SBRUTO ]]-FIJOS_DICIEMBRE_2021[[#This Row],[AFP]]-FIJOS_DICIEMBRE_2021[[#This Row],[ ISR ]]-FIJOS_DICIEMBRE_2021[[#This Row],[SFS]]-FIJOS_DICIEMBRE_2021[[#This Row],[ OTROS ]])</f>
        <v>39934.75</v>
      </c>
      <c r="L36" s="2" t="s">
        <v>15</v>
      </c>
      <c r="M36" s="10" t="s">
        <v>20</v>
      </c>
    </row>
    <row r="37" spans="1:13" s="11" customFormat="1" x14ac:dyDescent="0.25">
      <c r="A37" s="19">
        <v>30</v>
      </c>
      <c r="B37" s="12" t="s">
        <v>46</v>
      </c>
      <c r="C37" s="12" t="s">
        <v>47</v>
      </c>
      <c r="D37" s="12" t="s">
        <v>222</v>
      </c>
      <c r="E37" s="12" t="s">
        <v>14</v>
      </c>
      <c r="F37" s="3">
        <v>48000</v>
      </c>
      <c r="G37" s="3">
        <v>1377.6</v>
      </c>
      <c r="H37" s="4">
        <v>1571.73</v>
      </c>
      <c r="I37" s="3">
        <v>1459.2</v>
      </c>
      <c r="J37" s="3">
        <v>25</v>
      </c>
      <c r="K37" s="9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37" s="2" t="s">
        <v>15</v>
      </c>
      <c r="M37" s="10" t="s">
        <v>16</v>
      </c>
    </row>
    <row r="38" spans="1:13" s="11" customFormat="1" x14ac:dyDescent="0.25">
      <c r="A38" s="19">
        <v>31</v>
      </c>
      <c r="B38" s="12" t="s">
        <v>52</v>
      </c>
      <c r="C38" s="12" t="s">
        <v>53</v>
      </c>
      <c r="D38" s="12" t="s">
        <v>222</v>
      </c>
      <c r="E38" s="12" t="s">
        <v>225</v>
      </c>
      <c r="F38" s="3">
        <v>42966</v>
      </c>
      <c r="G38" s="3">
        <v>1233.1199999999999</v>
      </c>
      <c r="H38" s="4">
        <v>861.26</v>
      </c>
      <c r="I38" s="3">
        <v>1306.17</v>
      </c>
      <c r="J38" s="3">
        <v>17069.38</v>
      </c>
      <c r="K38" s="9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38" s="2" t="s">
        <v>15</v>
      </c>
      <c r="M38" s="10" t="s">
        <v>16</v>
      </c>
    </row>
    <row r="39" spans="1:13" s="11" customFormat="1" x14ac:dyDescent="0.25">
      <c r="A39" s="19">
        <v>32</v>
      </c>
      <c r="B39" s="12" t="s">
        <v>48</v>
      </c>
      <c r="C39" s="12" t="s">
        <v>223</v>
      </c>
      <c r="D39" s="12" t="s">
        <v>222</v>
      </c>
      <c r="E39" s="12" t="s">
        <v>19</v>
      </c>
      <c r="F39" s="3">
        <v>40000</v>
      </c>
      <c r="G39" s="3">
        <v>1148</v>
      </c>
      <c r="H39" s="4">
        <v>442.65</v>
      </c>
      <c r="I39" s="3">
        <v>1216</v>
      </c>
      <c r="J39" s="3">
        <v>2525</v>
      </c>
      <c r="K39" s="9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39" s="2" t="s">
        <v>15</v>
      </c>
      <c r="M39" s="10" t="s">
        <v>20</v>
      </c>
    </row>
    <row r="40" spans="1:13" s="11" customFormat="1" x14ac:dyDescent="0.25">
      <c r="A40" s="19">
        <v>33</v>
      </c>
      <c r="B40" s="12" t="s">
        <v>49</v>
      </c>
      <c r="C40" s="12" t="s">
        <v>50</v>
      </c>
      <c r="D40" s="12" t="s">
        <v>222</v>
      </c>
      <c r="E40" s="12" t="s">
        <v>19</v>
      </c>
      <c r="F40" s="3">
        <v>25000</v>
      </c>
      <c r="G40" s="3">
        <v>717.5</v>
      </c>
      <c r="H40" s="4">
        <v>0</v>
      </c>
      <c r="I40" s="3">
        <v>760</v>
      </c>
      <c r="J40" s="3">
        <v>8559.94</v>
      </c>
      <c r="K40" s="9">
        <f>+SUM(FIJOS_DICIEMBRE_2021[[#This Row],[SBRUTO ]]-FIJOS_DICIEMBRE_2021[[#This Row],[AFP]]-FIJOS_DICIEMBRE_2021[[#This Row],[ ISR ]]-FIJOS_DICIEMBRE_2021[[#This Row],[SFS]]-FIJOS_DICIEMBRE_2021[[#This Row],[ OTROS ]])</f>
        <v>14962.56</v>
      </c>
      <c r="L40" s="2" t="s">
        <v>15</v>
      </c>
      <c r="M40" s="10" t="s">
        <v>16</v>
      </c>
    </row>
    <row r="41" spans="1:13" s="11" customFormat="1" x14ac:dyDescent="0.25">
      <c r="A41" s="19">
        <v>34</v>
      </c>
      <c r="B41" s="12" t="s">
        <v>57</v>
      </c>
      <c r="C41" s="12" t="s">
        <v>228</v>
      </c>
      <c r="D41" s="12" t="s">
        <v>226</v>
      </c>
      <c r="E41" s="12" t="s">
        <v>58</v>
      </c>
      <c r="F41" s="3">
        <v>45986</v>
      </c>
      <c r="G41" s="3">
        <v>1319.8</v>
      </c>
      <c r="H41" s="4">
        <v>1287.48</v>
      </c>
      <c r="I41" s="3">
        <v>1397.97</v>
      </c>
      <c r="J41" s="3">
        <v>25</v>
      </c>
      <c r="K41" s="9">
        <f>+SUM(FIJOS_DICIEMBRE_2021[[#This Row],[SBRUTO ]]-FIJOS_DICIEMBRE_2021[[#This Row],[AFP]]-FIJOS_DICIEMBRE_2021[[#This Row],[ ISR ]]-FIJOS_DICIEMBRE_2021[[#This Row],[SFS]]-FIJOS_DICIEMBRE_2021[[#This Row],[ OTROS ]])</f>
        <v>41955.749999999993</v>
      </c>
      <c r="L41" s="2" t="s">
        <v>15</v>
      </c>
      <c r="M41" s="10" t="s">
        <v>16</v>
      </c>
    </row>
    <row r="42" spans="1:13" s="11" customFormat="1" x14ac:dyDescent="0.25">
      <c r="A42" s="19">
        <v>35</v>
      </c>
      <c r="B42" s="12" t="s">
        <v>56</v>
      </c>
      <c r="C42" s="12" t="s">
        <v>227</v>
      </c>
      <c r="D42" s="12" t="s">
        <v>226</v>
      </c>
      <c r="E42" s="12" t="s">
        <v>19</v>
      </c>
      <c r="F42" s="3">
        <v>35000</v>
      </c>
      <c r="G42" s="3">
        <v>1004.5</v>
      </c>
      <c r="H42" s="4">
        <v>0</v>
      </c>
      <c r="I42" s="3">
        <v>1064</v>
      </c>
      <c r="J42" s="3">
        <v>7071</v>
      </c>
      <c r="K42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42" s="2" t="s">
        <v>15</v>
      </c>
      <c r="M42" s="10" t="s">
        <v>16</v>
      </c>
    </row>
    <row r="43" spans="1:13" s="11" customFormat="1" x14ac:dyDescent="0.25">
      <c r="A43" s="19">
        <v>36</v>
      </c>
      <c r="B43" s="12" t="s">
        <v>60</v>
      </c>
      <c r="C43" s="12" t="s">
        <v>230</v>
      </c>
      <c r="D43" s="12" t="s">
        <v>226</v>
      </c>
      <c r="E43" s="12" t="s">
        <v>29</v>
      </c>
      <c r="F43" s="3">
        <v>35000</v>
      </c>
      <c r="G43" s="3">
        <v>1004.5</v>
      </c>
      <c r="H43" s="4">
        <v>0</v>
      </c>
      <c r="I43" s="3">
        <v>1064</v>
      </c>
      <c r="J43" s="3">
        <v>25</v>
      </c>
      <c r="K43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3" s="2" t="s">
        <v>15</v>
      </c>
      <c r="M43" s="10" t="s">
        <v>16</v>
      </c>
    </row>
    <row r="44" spans="1:13" s="11" customFormat="1" x14ac:dyDescent="0.25">
      <c r="A44" s="19">
        <v>37</v>
      </c>
      <c r="B44" s="12" t="s">
        <v>48</v>
      </c>
      <c r="C44" s="12" t="s">
        <v>55</v>
      </c>
      <c r="D44" s="12" t="s">
        <v>226</v>
      </c>
      <c r="E44" s="12" t="s">
        <v>19</v>
      </c>
      <c r="F44" s="3">
        <v>30000</v>
      </c>
      <c r="G44" s="3">
        <v>861</v>
      </c>
      <c r="H44" s="4">
        <v>0</v>
      </c>
      <c r="I44" s="3">
        <v>912</v>
      </c>
      <c r="J44" s="3">
        <v>25</v>
      </c>
      <c r="K44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4" s="2" t="s">
        <v>15</v>
      </c>
      <c r="M44" s="10" t="s">
        <v>20</v>
      </c>
    </row>
    <row r="45" spans="1:13" s="11" customFormat="1" x14ac:dyDescent="0.25">
      <c r="A45" s="19">
        <v>38</v>
      </c>
      <c r="B45" s="12" t="s">
        <v>59</v>
      </c>
      <c r="C45" s="12" t="s">
        <v>229</v>
      </c>
      <c r="D45" s="12" t="s">
        <v>226</v>
      </c>
      <c r="E45" s="12" t="s">
        <v>26</v>
      </c>
      <c r="F45" s="3">
        <v>30000</v>
      </c>
      <c r="G45" s="3">
        <v>861</v>
      </c>
      <c r="H45" s="4">
        <v>0</v>
      </c>
      <c r="I45" s="3">
        <v>912</v>
      </c>
      <c r="J45" s="3">
        <v>10071</v>
      </c>
      <c r="K45" s="9">
        <f>+SUM(FIJOS_DICIEMBRE_2021[[#This Row],[SBRUTO ]]-FIJOS_DICIEMBRE_2021[[#This Row],[AFP]]-FIJOS_DICIEMBRE_2021[[#This Row],[ ISR ]]-FIJOS_DICIEMBRE_2021[[#This Row],[SFS]]-FIJOS_DICIEMBRE_2021[[#This Row],[ OTROS ]])</f>
        <v>18156</v>
      </c>
      <c r="L45" s="2" t="s">
        <v>15</v>
      </c>
      <c r="M45" s="10" t="s">
        <v>16</v>
      </c>
    </row>
    <row r="46" spans="1:13" s="11" customFormat="1" x14ac:dyDescent="0.25">
      <c r="A46" s="19">
        <v>39</v>
      </c>
      <c r="B46" s="12" t="s">
        <v>12</v>
      </c>
      <c r="C46" s="12" t="s">
        <v>13</v>
      </c>
      <c r="D46" s="12" t="s">
        <v>214</v>
      </c>
      <c r="E46" s="12" t="s">
        <v>14</v>
      </c>
      <c r="F46" s="3">
        <v>48000</v>
      </c>
      <c r="G46" s="3">
        <v>1377.6</v>
      </c>
      <c r="H46" s="4">
        <v>1369.21</v>
      </c>
      <c r="I46" s="3">
        <v>1459.2</v>
      </c>
      <c r="J46" s="3">
        <v>43693.99</v>
      </c>
      <c r="K46" s="9">
        <f>+SUM(FIJOS_DICIEMBRE_2021[[#This Row],[SBRUTO ]]-FIJOS_DICIEMBRE_2021[[#This Row],[AFP]]-FIJOS_DICIEMBRE_2021[[#This Row],[ ISR ]]-FIJOS_DICIEMBRE_2021[[#This Row],[SFS]]-FIJOS_DICIEMBRE_2021[[#This Row],[ OTROS ]])</f>
        <v>100.00000000000728</v>
      </c>
      <c r="L46" s="2" t="s">
        <v>15</v>
      </c>
      <c r="M46" s="10" t="s">
        <v>16</v>
      </c>
    </row>
    <row r="47" spans="1:13" s="11" customFormat="1" x14ac:dyDescent="0.25">
      <c r="A47" s="19">
        <v>40</v>
      </c>
      <c r="B47" s="12" t="s">
        <v>21</v>
      </c>
      <c r="C47" s="12" t="s">
        <v>215</v>
      </c>
      <c r="D47" s="12" t="s">
        <v>214</v>
      </c>
      <c r="E47" s="12" t="s">
        <v>19</v>
      </c>
      <c r="F47" s="3">
        <v>35000</v>
      </c>
      <c r="G47" s="3">
        <v>1004.5</v>
      </c>
      <c r="H47" s="4">
        <v>0</v>
      </c>
      <c r="I47" s="3">
        <v>1064</v>
      </c>
      <c r="J47" s="3">
        <v>25</v>
      </c>
      <c r="K47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7" s="2" t="s">
        <v>15</v>
      </c>
      <c r="M47" s="10" t="s">
        <v>16</v>
      </c>
    </row>
    <row r="48" spans="1:13" s="11" customFormat="1" x14ac:dyDescent="0.25">
      <c r="A48" s="19">
        <v>41</v>
      </c>
      <c r="B48" s="12" t="s">
        <v>27</v>
      </c>
      <c r="C48" s="12" t="s">
        <v>28</v>
      </c>
      <c r="D48" s="12" t="s">
        <v>214</v>
      </c>
      <c r="E48" s="12" t="s">
        <v>29</v>
      </c>
      <c r="F48" s="3">
        <v>35000</v>
      </c>
      <c r="G48" s="3">
        <v>1004.5</v>
      </c>
      <c r="H48" s="4">
        <v>0</v>
      </c>
      <c r="I48" s="3">
        <v>1064</v>
      </c>
      <c r="J48" s="3">
        <v>25</v>
      </c>
      <c r="K48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8" s="2" t="s">
        <v>15</v>
      </c>
      <c r="M48" s="10" t="s">
        <v>16</v>
      </c>
    </row>
    <row r="49" spans="1:13" s="11" customFormat="1" x14ac:dyDescent="0.25">
      <c r="A49" s="19">
        <v>42</v>
      </c>
      <c r="B49" s="12" t="s">
        <v>22</v>
      </c>
      <c r="C49" s="12" t="s">
        <v>216</v>
      </c>
      <c r="D49" s="12" t="s">
        <v>214</v>
      </c>
      <c r="E49" s="12" t="s">
        <v>23</v>
      </c>
      <c r="F49" s="3">
        <v>30000</v>
      </c>
      <c r="G49" s="3">
        <v>861</v>
      </c>
      <c r="H49" s="4">
        <v>0</v>
      </c>
      <c r="I49" s="3">
        <v>912</v>
      </c>
      <c r="J49" s="3">
        <v>25</v>
      </c>
      <c r="K49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9" s="2" t="s">
        <v>15</v>
      </c>
      <c r="M49" s="10" t="s">
        <v>16</v>
      </c>
    </row>
    <row r="50" spans="1:13" s="11" customFormat="1" x14ac:dyDescent="0.25">
      <c r="A50" s="19">
        <v>43</v>
      </c>
      <c r="B50" s="12" t="s">
        <v>17</v>
      </c>
      <c r="C50" s="12" t="s">
        <v>18</v>
      </c>
      <c r="D50" s="12" t="s">
        <v>214</v>
      </c>
      <c r="E50" s="12" t="s">
        <v>19</v>
      </c>
      <c r="F50" s="3">
        <v>26000</v>
      </c>
      <c r="G50" s="3">
        <v>746.2</v>
      </c>
      <c r="H50" s="4">
        <v>0</v>
      </c>
      <c r="I50" s="3">
        <v>790.4</v>
      </c>
      <c r="J50" s="3">
        <v>25</v>
      </c>
      <c r="K50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50" s="2" t="s">
        <v>15</v>
      </c>
      <c r="M50" s="10" t="s">
        <v>16</v>
      </c>
    </row>
    <row r="51" spans="1:13" s="11" customFormat="1" x14ac:dyDescent="0.25">
      <c r="A51" s="19">
        <v>44</v>
      </c>
      <c r="B51" s="12" t="s">
        <v>81</v>
      </c>
      <c r="C51" s="12" t="s">
        <v>243</v>
      </c>
      <c r="D51" s="12" t="s">
        <v>244</v>
      </c>
      <c r="E51" s="12" t="s">
        <v>210</v>
      </c>
      <c r="F51" s="3">
        <v>75000</v>
      </c>
      <c r="G51" s="3">
        <v>2152.5</v>
      </c>
      <c r="H51" s="4">
        <v>6309.38</v>
      </c>
      <c r="I51" s="3">
        <v>2280</v>
      </c>
      <c r="J51" s="3">
        <v>32780.449999999997</v>
      </c>
      <c r="K51" s="9">
        <f>+SUM(FIJOS_DICIEMBRE_2021[[#This Row],[SBRUTO ]]-FIJOS_DICIEMBRE_2021[[#This Row],[AFP]]-FIJOS_DICIEMBRE_2021[[#This Row],[ ISR ]]-FIJOS_DICIEMBRE_2021[[#This Row],[SFS]]-FIJOS_DICIEMBRE_2021[[#This Row],[ OTROS ]])</f>
        <v>31477.67</v>
      </c>
      <c r="L51" s="2" t="s">
        <v>15</v>
      </c>
      <c r="M51" s="10" t="s">
        <v>16</v>
      </c>
    </row>
    <row r="52" spans="1:13" s="11" customFormat="1" x14ac:dyDescent="0.25">
      <c r="A52" s="19">
        <v>45</v>
      </c>
      <c r="B52" s="13" t="s">
        <v>253</v>
      </c>
      <c r="C52" s="12" t="s">
        <v>211</v>
      </c>
      <c r="D52" s="12" t="s">
        <v>244</v>
      </c>
      <c r="E52" s="12" t="s">
        <v>63</v>
      </c>
      <c r="F52" s="3">
        <v>71535.75</v>
      </c>
      <c r="G52" s="3">
        <v>2053.08</v>
      </c>
      <c r="H52" s="4">
        <v>5657.47</v>
      </c>
      <c r="I52" s="3">
        <v>2174.69</v>
      </c>
      <c r="J52" s="3">
        <v>25</v>
      </c>
      <c r="K52" s="9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52" s="2" t="s">
        <v>15</v>
      </c>
      <c r="M52" s="10" t="s">
        <v>16</v>
      </c>
    </row>
    <row r="53" spans="1:13" s="11" customFormat="1" x14ac:dyDescent="0.25">
      <c r="A53" s="19">
        <v>46</v>
      </c>
      <c r="B53" s="12" t="s">
        <v>54</v>
      </c>
      <c r="C53" s="12" t="s">
        <v>92</v>
      </c>
      <c r="D53" s="12" t="s">
        <v>244</v>
      </c>
      <c r="E53" s="12" t="s">
        <v>93</v>
      </c>
      <c r="F53" s="3">
        <v>35000</v>
      </c>
      <c r="G53" s="3">
        <v>1004.5</v>
      </c>
      <c r="H53" s="4">
        <v>0</v>
      </c>
      <c r="I53" s="3">
        <v>1064</v>
      </c>
      <c r="J53" s="3">
        <v>12571</v>
      </c>
      <c r="K53" s="9">
        <f>+SUM(FIJOS_DICIEMBRE_2021[[#This Row],[SBRUTO ]]-FIJOS_DICIEMBRE_2021[[#This Row],[AFP]]-FIJOS_DICIEMBRE_2021[[#This Row],[ ISR ]]-FIJOS_DICIEMBRE_2021[[#This Row],[SFS]]-FIJOS_DICIEMBRE_2021[[#This Row],[ OTROS ]])</f>
        <v>20360.5</v>
      </c>
      <c r="L53" s="2" t="s">
        <v>15</v>
      </c>
      <c r="M53" s="10" t="s">
        <v>16</v>
      </c>
    </row>
    <row r="54" spans="1:13" s="11" customFormat="1" x14ac:dyDescent="0.25">
      <c r="A54" s="19">
        <v>47</v>
      </c>
      <c r="B54" s="12" t="s">
        <v>94</v>
      </c>
      <c r="C54" s="12" t="s">
        <v>254</v>
      </c>
      <c r="D54" s="12" t="s">
        <v>244</v>
      </c>
      <c r="E54" s="12" t="s">
        <v>93</v>
      </c>
      <c r="F54" s="3">
        <v>35000</v>
      </c>
      <c r="G54" s="3">
        <v>1004.5</v>
      </c>
      <c r="H54" s="4">
        <v>0</v>
      </c>
      <c r="I54" s="3">
        <v>1064</v>
      </c>
      <c r="J54" s="3">
        <v>25</v>
      </c>
      <c r="K54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4" s="2" t="s">
        <v>15</v>
      </c>
      <c r="M54" s="10" t="s">
        <v>16</v>
      </c>
    </row>
    <row r="55" spans="1:13" s="11" customFormat="1" x14ac:dyDescent="0.25">
      <c r="A55" s="19">
        <v>48</v>
      </c>
      <c r="B55" s="12" t="s">
        <v>33</v>
      </c>
      <c r="C55" s="12" t="s">
        <v>331</v>
      </c>
      <c r="D55" s="12" t="s">
        <v>332</v>
      </c>
      <c r="E55" s="12" t="s">
        <v>19</v>
      </c>
      <c r="F55" s="3">
        <v>30000</v>
      </c>
      <c r="G55" s="3">
        <v>861</v>
      </c>
      <c r="H55" s="4">
        <v>0</v>
      </c>
      <c r="I55" s="3">
        <v>912</v>
      </c>
      <c r="J55" s="3">
        <v>10081.17</v>
      </c>
      <c r="K55" s="9">
        <f>+SUM(FIJOS_DICIEMBRE_2021[[#This Row],[SBRUTO ]]-FIJOS_DICIEMBRE_2021[[#This Row],[AFP]]-FIJOS_DICIEMBRE_2021[[#This Row],[ ISR ]]-FIJOS_DICIEMBRE_2021[[#This Row],[SFS]]-FIJOS_DICIEMBRE_2021[[#This Row],[ OTROS ]])</f>
        <v>18145.830000000002</v>
      </c>
      <c r="L55" s="2" t="s">
        <v>15</v>
      </c>
      <c r="M55" s="10" t="s">
        <v>16</v>
      </c>
    </row>
    <row r="56" spans="1:13" s="11" customFormat="1" x14ac:dyDescent="0.25">
      <c r="A56" s="19">
        <v>49</v>
      </c>
      <c r="B56" s="12" t="s">
        <v>83</v>
      </c>
      <c r="C56" s="12" t="s">
        <v>84</v>
      </c>
      <c r="D56" s="12" t="s">
        <v>82</v>
      </c>
      <c r="E56" s="12" t="s">
        <v>29</v>
      </c>
      <c r="F56" s="3">
        <v>42966</v>
      </c>
      <c r="G56" s="3">
        <v>1233.1199999999999</v>
      </c>
      <c r="H56" s="4">
        <v>861.26</v>
      </c>
      <c r="I56" s="3">
        <v>1306.17</v>
      </c>
      <c r="J56" s="3">
        <v>6371</v>
      </c>
      <c r="K56" s="9">
        <f>+SUM(FIJOS_DICIEMBRE_2021[[#This Row],[SBRUTO ]]-FIJOS_DICIEMBRE_2021[[#This Row],[AFP]]-FIJOS_DICIEMBRE_2021[[#This Row],[ ISR ]]-FIJOS_DICIEMBRE_2021[[#This Row],[SFS]]-FIJOS_DICIEMBRE_2021[[#This Row],[ OTROS ]])</f>
        <v>33194.449999999997</v>
      </c>
      <c r="L56" s="2" t="s">
        <v>15</v>
      </c>
      <c r="M56" s="10" t="s">
        <v>16</v>
      </c>
    </row>
    <row r="57" spans="1:13" s="11" customFormat="1" x14ac:dyDescent="0.25">
      <c r="A57" s="19">
        <v>50</v>
      </c>
      <c r="B57" s="12" t="s">
        <v>206</v>
      </c>
      <c r="C57" s="12" t="s">
        <v>207</v>
      </c>
      <c r="D57" s="12" t="s">
        <v>82</v>
      </c>
      <c r="E57" s="12" t="s">
        <v>29</v>
      </c>
      <c r="F57" s="3">
        <v>35000</v>
      </c>
      <c r="G57" s="3">
        <v>1004.5</v>
      </c>
      <c r="H57" s="4">
        <v>0</v>
      </c>
      <c r="I57" s="3">
        <v>1064</v>
      </c>
      <c r="J57" s="3">
        <v>25</v>
      </c>
      <c r="K57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7" s="2" t="s">
        <v>15</v>
      </c>
      <c r="M57" s="10" t="s">
        <v>16</v>
      </c>
    </row>
    <row r="58" spans="1:13" s="11" customFormat="1" x14ac:dyDescent="0.25">
      <c r="A58" s="19">
        <v>51</v>
      </c>
      <c r="B58" s="12" t="s">
        <v>155</v>
      </c>
      <c r="C58" s="12" t="s">
        <v>292</v>
      </c>
      <c r="D58" s="12" t="s">
        <v>293</v>
      </c>
      <c r="E58" s="12" t="s">
        <v>19</v>
      </c>
      <c r="F58" s="3">
        <v>35000</v>
      </c>
      <c r="G58" s="3">
        <v>1004.5</v>
      </c>
      <c r="H58" s="4">
        <v>0</v>
      </c>
      <c r="I58" s="3">
        <v>1064</v>
      </c>
      <c r="J58" s="3">
        <v>4221</v>
      </c>
      <c r="K58" s="9">
        <f>+SUM(FIJOS_DICIEMBRE_2021[[#This Row],[SBRUTO ]]-FIJOS_DICIEMBRE_2021[[#This Row],[AFP]]-FIJOS_DICIEMBRE_2021[[#This Row],[ ISR ]]-FIJOS_DICIEMBRE_2021[[#This Row],[SFS]]-FIJOS_DICIEMBRE_2021[[#This Row],[ OTROS ]])</f>
        <v>28710.5</v>
      </c>
      <c r="L58" s="2" t="s">
        <v>15</v>
      </c>
      <c r="M58" s="10" t="s">
        <v>20</v>
      </c>
    </row>
    <row r="59" spans="1:13" s="11" customFormat="1" x14ac:dyDescent="0.25">
      <c r="A59" s="19">
        <v>52</v>
      </c>
      <c r="B59" s="12" t="s">
        <v>160</v>
      </c>
      <c r="C59" s="12" t="s">
        <v>161</v>
      </c>
      <c r="D59" s="12" t="s">
        <v>293</v>
      </c>
      <c r="E59" s="12" t="s">
        <v>157</v>
      </c>
      <c r="F59" s="3">
        <v>30000</v>
      </c>
      <c r="G59" s="3">
        <v>861</v>
      </c>
      <c r="H59" s="4">
        <v>0</v>
      </c>
      <c r="I59" s="3">
        <v>912</v>
      </c>
      <c r="J59" s="3">
        <v>7571</v>
      </c>
      <c r="K59" s="9">
        <f>+SUM(FIJOS_DICIEMBRE_2021[[#This Row],[SBRUTO ]]-FIJOS_DICIEMBRE_2021[[#This Row],[AFP]]-FIJOS_DICIEMBRE_2021[[#This Row],[ ISR ]]-FIJOS_DICIEMBRE_2021[[#This Row],[SFS]]-FIJOS_DICIEMBRE_2021[[#This Row],[ OTROS ]])</f>
        <v>20656</v>
      </c>
      <c r="L59" s="2" t="s">
        <v>15</v>
      </c>
      <c r="M59" s="10" t="s">
        <v>20</v>
      </c>
    </row>
    <row r="60" spans="1:13" s="11" customFormat="1" x14ac:dyDescent="0.25">
      <c r="A60" s="19">
        <v>53</v>
      </c>
      <c r="B60" s="12" t="s">
        <v>156</v>
      </c>
      <c r="C60" s="12" t="s">
        <v>294</v>
      </c>
      <c r="D60" s="12" t="s">
        <v>293</v>
      </c>
      <c r="E60" s="12" t="s">
        <v>19</v>
      </c>
      <c r="F60" s="3">
        <v>25000</v>
      </c>
      <c r="G60" s="3">
        <v>717.5</v>
      </c>
      <c r="H60" s="4">
        <v>0</v>
      </c>
      <c r="I60" s="3">
        <v>760</v>
      </c>
      <c r="J60" s="3">
        <v>25</v>
      </c>
      <c r="K60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60" s="2" t="s">
        <v>15</v>
      </c>
      <c r="M60" s="10" t="s">
        <v>20</v>
      </c>
    </row>
    <row r="61" spans="1:13" s="11" customFormat="1" x14ac:dyDescent="0.25">
      <c r="A61" s="19">
        <v>54</v>
      </c>
      <c r="B61" s="12" t="s">
        <v>162</v>
      </c>
      <c r="C61" s="12" t="s">
        <v>163</v>
      </c>
      <c r="D61" s="12" t="s">
        <v>293</v>
      </c>
      <c r="E61" s="12" t="s">
        <v>157</v>
      </c>
      <c r="F61" s="3">
        <v>25000</v>
      </c>
      <c r="G61" s="3">
        <v>717.5</v>
      </c>
      <c r="H61" s="4">
        <v>0</v>
      </c>
      <c r="I61" s="3">
        <v>760</v>
      </c>
      <c r="J61" s="3">
        <v>25</v>
      </c>
      <c r="K61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61" s="2" t="s">
        <v>15</v>
      </c>
      <c r="M61" s="10" t="s">
        <v>20</v>
      </c>
    </row>
    <row r="62" spans="1:13" s="11" customFormat="1" x14ac:dyDescent="0.25">
      <c r="A62" s="19">
        <v>55</v>
      </c>
      <c r="B62" s="12" t="s">
        <v>158</v>
      </c>
      <c r="C62" s="12" t="s">
        <v>159</v>
      </c>
      <c r="D62" s="12" t="s">
        <v>293</v>
      </c>
      <c r="E62" s="12" t="s">
        <v>157</v>
      </c>
      <c r="F62" s="3">
        <v>20000</v>
      </c>
      <c r="G62" s="3">
        <v>574</v>
      </c>
      <c r="H62" s="4">
        <v>0</v>
      </c>
      <c r="I62" s="3">
        <v>608</v>
      </c>
      <c r="J62" s="3">
        <v>25</v>
      </c>
      <c r="K62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62" s="2" t="s">
        <v>15</v>
      </c>
      <c r="M62" s="10" t="s">
        <v>20</v>
      </c>
    </row>
    <row r="63" spans="1:13" s="11" customFormat="1" x14ac:dyDescent="0.25">
      <c r="A63" s="19">
        <v>56</v>
      </c>
      <c r="B63" s="12" t="s">
        <v>24</v>
      </c>
      <c r="C63" s="12" t="s">
        <v>25</v>
      </c>
      <c r="D63" s="12" t="s">
        <v>64</v>
      </c>
      <c r="E63" s="12" t="s">
        <v>26</v>
      </c>
      <c r="F63" s="3">
        <v>35000</v>
      </c>
      <c r="G63" s="3">
        <v>1004.5</v>
      </c>
      <c r="H63" s="4">
        <v>0</v>
      </c>
      <c r="I63" s="3">
        <v>1064</v>
      </c>
      <c r="J63" s="3">
        <v>25</v>
      </c>
      <c r="K63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63" s="2" t="s">
        <v>15</v>
      </c>
      <c r="M63" s="10" t="s">
        <v>20</v>
      </c>
    </row>
    <row r="64" spans="1:13" s="11" customFormat="1" x14ac:dyDescent="0.25">
      <c r="A64" s="19">
        <v>57</v>
      </c>
      <c r="B64" s="12" t="s">
        <v>65</v>
      </c>
      <c r="C64" s="12" t="s">
        <v>232</v>
      </c>
      <c r="D64" s="12" t="s">
        <v>64</v>
      </c>
      <c r="E64" s="12" t="s">
        <v>29</v>
      </c>
      <c r="F64" s="3">
        <v>35000</v>
      </c>
      <c r="G64" s="3">
        <v>1004.5</v>
      </c>
      <c r="H64" s="4">
        <v>0</v>
      </c>
      <c r="I64" s="3">
        <v>1064</v>
      </c>
      <c r="J64" s="3">
        <v>6071</v>
      </c>
      <c r="K64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64" s="2" t="s">
        <v>15</v>
      </c>
      <c r="M64" s="10" t="s">
        <v>16</v>
      </c>
    </row>
    <row r="65" spans="1:13" s="11" customFormat="1" x14ac:dyDescent="0.25">
      <c r="A65" s="19">
        <v>58</v>
      </c>
      <c r="B65" s="12" t="s">
        <v>75</v>
      </c>
      <c r="C65" s="12" t="s">
        <v>238</v>
      </c>
      <c r="D65" s="12" t="s">
        <v>239</v>
      </c>
      <c r="E65" s="12" t="s">
        <v>240</v>
      </c>
      <c r="F65" s="3">
        <v>47000</v>
      </c>
      <c r="G65" s="3">
        <v>1348.9</v>
      </c>
      <c r="H65" s="4">
        <v>1430.6</v>
      </c>
      <c r="I65" s="3">
        <v>1428.8</v>
      </c>
      <c r="J65" s="3">
        <v>6292</v>
      </c>
      <c r="K65" s="9">
        <f>+SUM(FIJOS_DICIEMBRE_2021[[#This Row],[SBRUTO ]]-FIJOS_DICIEMBRE_2021[[#This Row],[AFP]]-FIJOS_DICIEMBRE_2021[[#This Row],[ ISR ]]-FIJOS_DICIEMBRE_2021[[#This Row],[SFS]]-FIJOS_DICIEMBRE_2021[[#This Row],[ OTROS ]])</f>
        <v>36499.699999999997</v>
      </c>
      <c r="L65" s="2" t="s">
        <v>15</v>
      </c>
      <c r="M65" s="10" t="s">
        <v>20</v>
      </c>
    </row>
    <row r="66" spans="1:13" s="11" customFormat="1" x14ac:dyDescent="0.25">
      <c r="A66" s="19">
        <v>59</v>
      </c>
      <c r="B66" s="12" t="s">
        <v>77</v>
      </c>
      <c r="C66" s="12" t="s">
        <v>78</v>
      </c>
      <c r="D66" s="12" t="s">
        <v>239</v>
      </c>
      <c r="E66" s="12" t="s">
        <v>241</v>
      </c>
      <c r="F66" s="3">
        <v>45000</v>
      </c>
      <c r="G66" s="3">
        <v>1291.5</v>
      </c>
      <c r="H66" s="4">
        <v>743.29</v>
      </c>
      <c r="I66" s="3">
        <v>1368</v>
      </c>
      <c r="J66" s="3">
        <v>4121.24</v>
      </c>
      <c r="K66" s="9">
        <f>+SUM(FIJOS_DICIEMBRE_2021[[#This Row],[SBRUTO ]]-FIJOS_DICIEMBRE_2021[[#This Row],[AFP]]-FIJOS_DICIEMBRE_2021[[#This Row],[ ISR ]]-FIJOS_DICIEMBRE_2021[[#This Row],[SFS]]-FIJOS_DICIEMBRE_2021[[#This Row],[ OTROS ]])</f>
        <v>37475.97</v>
      </c>
      <c r="L66" s="2" t="s">
        <v>36</v>
      </c>
      <c r="M66" s="10" t="s">
        <v>20</v>
      </c>
    </row>
    <row r="67" spans="1:13" s="11" customFormat="1" x14ac:dyDescent="0.25">
      <c r="A67" s="19">
        <v>60</v>
      </c>
      <c r="B67" s="12" t="s">
        <v>79</v>
      </c>
      <c r="C67" s="12" t="s">
        <v>80</v>
      </c>
      <c r="D67" s="12" t="s">
        <v>239</v>
      </c>
      <c r="E67" s="12" t="s">
        <v>242</v>
      </c>
      <c r="F67" s="3">
        <v>45000</v>
      </c>
      <c r="G67" s="3">
        <v>1291.5</v>
      </c>
      <c r="H67" s="4">
        <v>1148.33</v>
      </c>
      <c r="I67" s="3">
        <v>1368</v>
      </c>
      <c r="J67" s="3">
        <v>1421</v>
      </c>
      <c r="K67" s="9">
        <f>+SUM(FIJOS_DICIEMBRE_2021[[#This Row],[SBRUTO ]]-FIJOS_DICIEMBRE_2021[[#This Row],[AFP]]-FIJOS_DICIEMBRE_2021[[#This Row],[ ISR ]]-FIJOS_DICIEMBRE_2021[[#This Row],[SFS]]-FIJOS_DICIEMBRE_2021[[#This Row],[ OTROS ]])</f>
        <v>39771.17</v>
      </c>
      <c r="L67" s="2" t="s">
        <v>15</v>
      </c>
      <c r="M67" s="10" t="s">
        <v>20</v>
      </c>
    </row>
    <row r="68" spans="1:13" s="11" customFormat="1" x14ac:dyDescent="0.25">
      <c r="A68" s="19">
        <v>61</v>
      </c>
      <c r="B68" s="12" t="s">
        <v>85</v>
      </c>
      <c r="C68" s="12" t="s">
        <v>245</v>
      </c>
      <c r="D68" s="12" t="s">
        <v>246</v>
      </c>
      <c r="E68" s="12" t="s">
        <v>19</v>
      </c>
      <c r="F68" s="3">
        <v>40000</v>
      </c>
      <c r="G68" s="3">
        <v>1148</v>
      </c>
      <c r="H68" s="4">
        <v>442.65</v>
      </c>
      <c r="I68" s="3">
        <v>1216</v>
      </c>
      <c r="J68" s="3">
        <v>25</v>
      </c>
      <c r="K68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68" s="2" t="s">
        <v>15</v>
      </c>
      <c r="M68" s="10" t="s">
        <v>16</v>
      </c>
    </row>
    <row r="69" spans="1:13" s="11" customFormat="1" x14ac:dyDescent="0.25">
      <c r="A69" s="19">
        <v>62</v>
      </c>
      <c r="B69" s="12" t="s">
        <v>86</v>
      </c>
      <c r="C69" s="12" t="s">
        <v>247</v>
      </c>
      <c r="D69" s="12" t="s">
        <v>246</v>
      </c>
      <c r="E69" s="12" t="s">
        <v>29</v>
      </c>
      <c r="F69" s="3">
        <v>40000</v>
      </c>
      <c r="G69" s="3">
        <v>1148</v>
      </c>
      <c r="H69" s="4">
        <v>442.65</v>
      </c>
      <c r="I69" s="3">
        <v>1216</v>
      </c>
      <c r="J69" s="3">
        <v>11071</v>
      </c>
      <c r="K69" s="9">
        <f>+SUM(FIJOS_DICIEMBRE_2021[[#This Row],[SBRUTO ]]-FIJOS_DICIEMBRE_2021[[#This Row],[AFP]]-FIJOS_DICIEMBRE_2021[[#This Row],[ ISR ]]-FIJOS_DICIEMBRE_2021[[#This Row],[SFS]]-FIJOS_DICIEMBRE_2021[[#This Row],[ OTROS ]])</f>
        <v>26122.35</v>
      </c>
      <c r="L69" s="2" t="s">
        <v>15</v>
      </c>
      <c r="M69" s="10" t="s">
        <v>16</v>
      </c>
    </row>
    <row r="70" spans="1:13" s="11" customFormat="1" x14ac:dyDescent="0.25">
      <c r="A70" s="19">
        <v>63</v>
      </c>
      <c r="B70" s="12" t="s">
        <v>76</v>
      </c>
      <c r="C70" s="12" t="s">
        <v>264</v>
      </c>
      <c r="D70" s="12" t="s">
        <v>265</v>
      </c>
      <c r="E70" s="12" t="s">
        <v>63</v>
      </c>
      <c r="F70" s="3">
        <v>64351.98</v>
      </c>
      <c r="G70" s="3">
        <v>1846.9</v>
      </c>
      <c r="H70" s="4">
        <v>4035.61</v>
      </c>
      <c r="I70" s="3">
        <v>1956.3</v>
      </c>
      <c r="J70" s="3">
        <v>36453.06</v>
      </c>
      <c r="K70" s="9">
        <f>+SUM(FIJOS_DICIEMBRE_2021[[#This Row],[SBRUTO ]]-FIJOS_DICIEMBRE_2021[[#This Row],[AFP]]-FIJOS_DICIEMBRE_2021[[#This Row],[ ISR ]]-FIJOS_DICIEMBRE_2021[[#This Row],[SFS]]-FIJOS_DICIEMBRE_2021[[#This Row],[ OTROS ]])</f>
        <v>20060.11</v>
      </c>
      <c r="L70" s="2" t="s">
        <v>15</v>
      </c>
      <c r="M70" s="10" t="s">
        <v>16</v>
      </c>
    </row>
    <row r="71" spans="1:13" s="11" customFormat="1" x14ac:dyDescent="0.25">
      <c r="A71" s="19">
        <v>64</v>
      </c>
      <c r="B71" s="12" t="s">
        <v>115</v>
      </c>
      <c r="C71" s="12" t="s">
        <v>266</v>
      </c>
      <c r="D71" s="12" t="s">
        <v>267</v>
      </c>
      <c r="E71" s="12" t="s">
        <v>63</v>
      </c>
      <c r="F71" s="3">
        <v>64135.5</v>
      </c>
      <c r="G71" s="3">
        <v>1840.69</v>
      </c>
      <c r="H71" s="4">
        <v>3724.85</v>
      </c>
      <c r="I71" s="3">
        <v>1949.72</v>
      </c>
      <c r="J71" s="3">
        <v>2725.24</v>
      </c>
      <c r="K71" s="9">
        <f>+SUM(FIJOS_DICIEMBRE_2021[[#This Row],[SBRUTO ]]-FIJOS_DICIEMBRE_2021[[#This Row],[AFP]]-FIJOS_DICIEMBRE_2021[[#This Row],[ ISR ]]-FIJOS_DICIEMBRE_2021[[#This Row],[SFS]]-FIJOS_DICIEMBRE_2021[[#This Row],[ OTROS ]])</f>
        <v>53895</v>
      </c>
      <c r="L71" s="2" t="s">
        <v>15</v>
      </c>
      <c r="M71" s="10" t="s">
        <v>16</v>
      </c>
    </row>
    <row r="72" spans="1:13" s="11" customFormat="1" x14ac:dyDescent="0.25">
      <c r="A72" s="19">
        <v>65</v>
      </c>
      <c r="B72" s="12" t="s">
        <v>124</v>
      </c>
      <c r="C72" s="12" t="s">
        <v>274</v>
      </c>
      <c r="D72" s="12" t="s">
        <v>267</v>
      </c>
      <c r="E72" s="12" t="s">
        <v>38</v>
      </c>
      <c r="F72" s="3">
        <v>42966</v>
      </c>
      <c r="G72" s="3">
        <v>1233.1199999999999</v>
      </c>
      <c r="H72" s="4">
        <v>861.26</v>
      </c>
      <c r="I72" s="3">
        <v>1306.17</v>
      </c>
      <c r="J72" s="3">
        <v>25</v>
      </c>
      <c r="K72" s="9">
        <f>+SUM(FIJOS_DICIEMBRE_2021[[#This Row],[SBRUTO ]]-FIJOS_DICIEMBRE_2021[[#This Row],[AFP]]-FIJOS_DICIEMBRE_2021[[#This Row],[ ISR ]]-FIJOS_DICIEMBRE_2021[[#This Row],[SFS]]-FIJOS_DICIEMBRE_2021[[#This Row],[ OTROS ]])</f>
        <v>39540.449999999997</v>
      </c>
      <c r="L72" s="2" t="s">
        <v>15</v>
      </c>
      <c r="M72" s="10" t="s">
        <v>16</v>
      </c>
    </row>
    <row r="73" spans="1:13" s="11" customFormat="1" x14ac:dyDescent="0.25">
      <c r="A73" s="19">
        <v>66</v>
      </c>
      <c r="B73" s="12" t="s">
        <v>321</v>
      </c>
      <c r="C73" s="12" t="s">
        <v>322</v>
      </c>
      <c r="D73" s="12" t="s">
        <v>267</v>
      </c>
      <c r="E73" s="12" t="s">
        <v>19</v>
      </c>
      <c r="F73" s="3">
        <v>35000</v>
      </c>
      <c r="G73" s="3">
        <v>1004.5</v>
      </c>
      <c r="H73" s="4">
        <v>0</v>
      </c>
      <c r="I73" s="3">
        <v>1064</v>
      </c>
      <c r="J73" s="3">
        <v>25</v>
      </c>
      <c r="K73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73" s="2" t="s">
        <v>15</v>
      </c>
      <c r="M73" s="10" t="s">
        <v>16</v>
      </c>
    </row>
    <row r="74" spans="1:13" s="11" customFormat="1" x14ac:dyDescent="0.25">
      <c r="A74" s="19">
        <v>67</v>
      </c>
      <c r="B74" s="12" t="s">
        <v>121</v>
      </c>
      <c r="C74" s="12" t="s">
        <v>122</v>
      </c>
      <c r="D74" s="12" t="s">
        <v>267</v>
      </c>
      <c r="E74" s="12" t="s">
        <v>120</v>
      </c>
      <c r="F74" s="3">
        <v>28000</v>
      </c>
      <c r="G74" s="3">
        <v>803.6</v>
      </c>
      <c r="H74" s="4">
        <v>0</v>
      </c>
      <c r="I74" s="3">
        <v>851.2</v>
      </c>
      <c r="J74" s="3">
        <v>5071</v>
      </c>
      <c r="K74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74" s="2" t="s">
        <v>15</v>
      </c>
      <c r="M74" s="10" t="s">
        <v>20</v>
      </c>
    </row>
    <row r="75" spans="1:13" s="11" customFormat="1" x14ac:dyDescent="0.25">
      <c r="A75" s="19">
        <v>68</v>
      </c>
      <c r="B75" s="12" t="s">
        <v>268</v>
      </c>
      <c r="C75" s="12" t="s">
        <v>116</v>
      </c>
      <c r="D75" s="12" t="s">
        <v>267</v>
      </c>
      <c r="E75" s="12" t="s">
        <v>19</v>
      </c>
      <c r="F75" s="3">
        <v>26000</v>
      </c>
      <c r="G75" s="3">
        <v>746.2</v>
      </c>
      <c r="H75" s="4">
        <v>0</v>
      </c>
      <c r="I75" s="3">
        <v>790.4</v>
      </c>
      <c r="J75" s="3">
        <v>25</v>
      </c>
      <c r="K75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75" s="2" t="s">
        <v>15</v>
      </c>
      <c r="M75" s="10" t="s">
        <v>20</v>
      </c>
    </row>
    <row r="76" spans="1:13" s="11" customFormat="1" x14ac:dyDescent="0.25">
      <c r="A76" s="19">
        <v>69</v>
      </c>
      <c r="B76" s="12" t="s">
        <v>269</v>
      </c>
      <c r="C76" s="12" t="s">
        <v>270</v>
      </c>
      <c r="D76" s="12" t="s">
        <v>267</v>
      </c>
      <c r="E76" s="12" t="s">
        <v>271</v>
      </c>
      <c r="F76" s="3">
        <v>25987.5</v>
      </c>
      <c r="G76" s="3">
        <v>745.84</v>
      </c>
      <c r="H76" s="4">
        <v>0</v>
      </c>
      <c r="I76" s="3">
        <v>790.02</v>
      </c>
      <c r="J76" s="3">
        <v>12302.12</v>
      </c>
      <c r="K76" s="9">
        <f>+SUM(FIJOS_DICIEMBRE_2021[[#This Row],[SBRUTO ]]-FIJOS_DICIEMBRE_2021[[#This Row],[AFP]]-FIJOS_DICIEMBRE_2021[[#This Row],[ ISR ]]-FIJOS_DICIEMBRE_2021[[#This Row],[SFS]]-FIJOS_DICIEMBRE_2021[[#This Row],[ OTROS ]])</f>
        <v>12149.519999999999</v>
      </c>
      <c r="L76" s="2" t="s">
        <v>15</v>
      </c>
      <c r="M76" s="10" t="s">
        <v>20</v>
      </c>
    </row>
    <row r="77" spans="1:13" s="11" customFormat="1" x14ac:dyDescent="0.25">
      <c r="A77" s="19">
        <v>70</v>
      </c>
      <c r="B77" s="12" t="s">
        <v>118</v>
      </c>
      <c r="C77" s="12" t="s">
        <v>119</v>
      </c>
      <c r="D77" s="12" t="s">
        <v>267</v>
      </c>
      <c r="E77" s="12" t="s">
        <v>120</v>
      </c>
      <c r="F77" s="3">
        <v>25000</v>
      </c>
      <c r="G77" s="3">
        <v>717.5</v>
      </c>
      <c r="H77" s="4">
        <v>0</v>
      </c>
      <c r="I77" s="3">
        <v>760</v>
      </c>
      <c r="J77" s="3">
        <v>4571</v>
      </c>
      <c r="K77" s="9">
        <f>+SUM(FIJOS_DICIEMBRE_2021[[#This Row],[SBRUTO ]]-FIJOS_DICIEMBRE_2021[[#This Row],[AFP]]-FIJOS_DICIEMBRE_2021[[#This Row],[ ISR ]]-FIJOS_DICIEMBRE_2021[[#This Row],[SFS]]-FIJOS_DICIEMBRE_2021[[#This Row],[ OTROS ]])</f>
        <v>18951.5</v>
      </c>
      <c r="L77" s="2" t="s">
        <v>15</v>
      </c>
      <c r="M77" s="10" t="s">
        <v>20</v>
      </c>
    </row>
    <row r="78" spans="1:13" s="11" customFormat="1" x14ac:dyDescent="0.25">
      <c r="A78" s="19">
        <v>71</v>
      </c>
      <c r="B78" s="12" t="s">
        <v>123</v>
      </c>
      <c r="C78" s="12" t="s">
        <v>273</v>
      </c>
      <c r="D78" s="12" t="s">
        <v>267</v>
      </c>
      <c r="E78" s="12" t="s">
        <v>120</v>
      </c>
      <c r="F78" s="3">
        <v>25000</v>
      </c>
      <c r="G78" s="3">
        <v>717.5</v>
      </c>
      <c r="H78" s="4">
        <v>0</v>
      </c>
      <c r="I78" s="3">
        <v>760</v>
      </c>
      <c r="J78" s="3">
        <v>25</v>
      </c>
      <c r="K78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78" s="2" t="s">
        <v>15</v>
      </c>
      <c r="M78" s="10" t="s">
        <v>20</v>
      </c>
    </row>
    <row r="79" spans="1:13" s="11" customFormat="1" x14ac:dyDescent="0.25">
      <c r="A79" s="19">
        <v>72</v>
      </c>
      <c r="B79" s="12" t="s">
        <v>323</v>
      </c>
      <c r="C79" s="12" t="s">
        <v>324</v>
      </c>
      <c r="D79" s="12" t="s">
        <v>267</v>
      </c>
      <c r="E79" s="12" t="s">
        <v>271</v>
      </c>
      <c r="F79" s="3">
        <v>25000</v>
      </c>
      <c r="G79" s="3">
        <v>717.5</v>
      </c>
      <c r="H79" s="4">
        <v>0</v>
      </c>
      <c r="I79" s="3">
        <v>760</v>
      </c>
      <c r="J79" s="3">
        <v>25</v>
      </c>
      <c r="K79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79" s="2" t="s">
        <v>15</v>
      </c>
      <c r="M79" s="10" t="s">
        <v>20</v>
      </c>
    </row>
    <row r="80" spans="1:13" s="11" customFormat="1" x14ac:dyDescent="0.25">
      <c r="A80" s="19">
        <v>73</v>
      </c>
      <c r="B80" s="12" t="s">
        <v>117</v>
      </c>
      <c r="C80" s="12" t="s">
        <v>272</v>
      </c>
      <c r="D80" s="12" t="s">
        <v>267</v>
      </c>
      <c r="E80" s="12" t="s">
        <v>271</v>
      </c>
      <c r="F80" s="3">
        <v>25000</v>
      </c>
      <c r="G80" s="3">
        <v>717.5</v>
      </c>
      <c r="H80" s="4">
        <v>0</v>
      </c>
      <c r="I80" s="3">
        <v>760</v>
      </c>
      <c r="J80" s="3">
        <v>5071</v>
      </c>
      <c r="K80" s="9">
        <f>+SUM(FIJOS_DICIEMBRE_2021[[#This Row],[SBRUTO ]]-FIJOS_DICIEMBRE_2021[[#This Row],[AFP]]-FIJOS_DICIEMBRE_2021[[#This Row],[ ISR ]]-FIJOS_DICIEMBRE_2021[[#This Row],[SFS]]-FIJOS_DICIEMBRE_2021[[#This Row],[ OTROS ]])</f>
        <v>18451.5</v>
      </c>
      <c r="L80" s="2" t="s">
        <v>15</v>
      </c>
      <c r="M80" s="10" t="s">
        <v>20</v>
      </c>
    </row>
    <row r="81" spans="1:13" s="11" customFormat="1" x14ac:dyDescent="0.25">
      <c r="A81" s="19">
        <v>74</v>
      </c>
      <c r="B81" s="12" t="s">
        <v>128</v>
      </c>
      <c r="C81" s="12" t="s">
        <v>279</v>
      </c>
      <c r="D81" s="12" t="s">
        <v>276</v>
      </c>
      <c r="E81" s="12" t="s">
        <v>129</v>
      </c>
      <c r="F81" s="3">
        <v>50000</v>
      </c>
      <c r="G81" s="3">
        <v>1435</v>
      </c>
      <c r="H81" s="4">
        <v>1854</v>
      </c>
      <c r="I81" s="3">
        <v>1520</v>
      </c>
      <c r="J81" s="3">
        <v>29109.19</v>
      </c>
      <c r="K81" s="9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81" s="2" t="s">
        <v>15</v>
      </c>
      <c r="M81" s="10" t="s">
        <v>16</v>
      </c>
    </row>
    <row r="82" spans="1:13" s="11" customFormat="1" x14ac:dyDescent="0.25">
      <c r="A82" s="19">
        <v>75</v>
      </c>
      <c r="B82" s="12" t="s">
        <v>125</v>
      </c>
      <c r="C82" s="12" t="s">
        <v>275</v>
      </c>
      <c r="D82" s="12" t="s">
        <v>276</v>
      </c>
      <c r="E82" s="12" t="s">
        <v>19</v>
      </c>
      <c r="F82" s="3">
        <v>40000</v>
      </c>
      <c r="G82" s="3">
        <v>1148</v>
      </c>
      <c r="H82" s="4">
        <v>442.65</v>
      </c>
      <c r="I82" s="3">
        <v>1216</v>
      </c>
      <c r="J82" s="3">
        <v>25</v>
      </c>
      <c r="K82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82" s="2" t="s">
        <v>15</v>
      </c>
      <c r="M82" s="10" t="s">
        <v>16</v>
      </c>
    </row>
    <row r="83" spans="1:13" s="11" customFormat="1" x14ac:dyDescent="0.25">
      <c r="A83" s="19">
        <v>76</v>
      </c>
      <c r="B83" s="12" t="s">
        <v>130</v>
      </c>
      <c r="C83" s="12" t="s">
        <v>131</v>
      </c>
      <c r="D83" s="12" t="s">
        <v>276</v>
      </c>
      <c r="E83" s="12" t="s">
        <v>29</v>
      </c>
      <c r="F83" s="3">
        <v>40000</v>
      </c>
      <c r="G83" s="3">
        <v>1148</v>
      </c>
      <c r="H83" s="4">
        <v>442.65</v>
      </c>
      <c r="I83" s="3">
        <v>1216</v>
      </c>
      <c r="J83" s="3">
        <v>6520.12</v>
      </c>
      <c r="K83" s="9">
        <f>+SUM(FIJOS_DICIEMBRE_2021[[#This Row],[SBRUTO ]]-FIJOS_DICIEMBRE_2021[[#This Row],[AFP]]-FIJOS_DICIEMBRE_2021[[#This Row],[ ISR ]]-FIJOS_DICIEMBRE_2021[[#This Row],[SFS]]-FIJOS_DICIEMBRE_2021[[#This Row],[ OTROS ]])</f>
        <v>30673.23</v>
      </c>
      <c r="L83" s="2" t="s">
        <v>15</v>
      </c>
      <c r="M83" s="10" t="s">
        <v>16</v>
      </c>
    </row>
    <row r="84" spans="1:13" s="11" customFormat="1" x14ac:dyDescent="0.25">
      <c r="A84" s="19">
        <v>77</v>
      </c>
      <c r="B84" s="12" t="s">
        <v>127</v>
      </c>
      <c r="C84" s="12" t="s">
        <v>278</v>
      </c>
      <c r="D84" s="12" t="s">
        <v>276</v>
      </c>
      <c r="E84" s="12" t="s">
        <v>19</v>
      </c>
      <c r="F84" s="3">
        <v>35000</v>
      </c>
      <c r="G84" s="3">
        <v>1004.5</v>
      </c>
      <c r="H84" s="4">
        <v>0</v>
      </c>
      <c r="I84" s="3">
        <v>1064</v>
      </c>
      <c r="J84" s="3">
        <v>6071</v>
      </c>
      <c r="K84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84" s="2" t="s">
        <v>15</v>
      </c>
      <c r="M84" s="10" t="s">
        <v>16</v>
      </c>
    </row>
    <row r="85" spans="1:13" s="11" customFormat="1" x14ac:dyDescent="0.25">
      <c r="A85" s="19">
        <v>78</v>
      </c>
      <c r="B85" s="12" t="s">
        <v>126</v>
      </c>
      <c r="C85" s="12" t="s">
        <v>277</v>
      </c>
      <c r="D85" s="12" t="s">
        <v>276</v>
      </c>
      <c r="E85" s="12" t="s">
        <v>19</v>
      </c>
      <c r="F85" s="3">
        <v>30000</v>
      </c>
      <c r="G85" s="3">
        <v>861</v>
      </c>
      <c r="H85" s="4">
        <v>0</v>
      </c>
      <c r="I85" s="3">
        <v>912</v>
      </c>
      <c r="J85" s="3">
        <v>25</v>
      </c>
      <c r="K85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85" s="2" t="s">
        <v>15</v>
      </c>
      <c r="M85" s="10" t="s">
        <v>20</v>
      </c>
    </row>
    <row r="86" spans="1:13" s="11" customFormat="1" x14ac:dyDescent="0.25">
      <c r="A86" s="19">
        <v>79</v>
      </c>
      <c r="B86" s="12" t="s">
        <v>71</v>
      </c>
      <c r="C86" s="12" t="s">
        <v>235</v>
      </c>
      <c r="D86" s="12" t="s">
        <v>236</v>
      </c>
      <c r="E86" s="12" t="s">
        <v>58</v>
      </c>
      <c r="F86" s="3">
        <v>45986</v>
      </c>
      <c r="G86" s="3">
        <v>1319.8</v>
      </c>
      <c r="H86" s="4">
        <v>1287.48</v>
      </c>
      <c r="I86" s="3">
        <v>1397.97</v>
      </c>
      <c r="J86" s="3">
        <v>32288.94</v>
      </c>
      <c r="K86" s="9">
        <f>+SUM(FIJOS_DICIEMBRE_2021[[#This Row],[SBRUTO ]]-FIJOS_DICIEMBRE_2021[[#This Row],[AFP]]-FIJOS_DICIEMBRE_2021[[#This Row],[ ISR ]]-FIJOS_DICIEMBRE_2021[[#This Row],[SFS]]-FIJOS_DICIEMBRE_2021[[#This Row],[ OTROS ]])</f>
        <v>9691.809999999994</v>
      </c>
      <c r="L86" s="2" t="s">
        <v>15</v>
      </c>
      <c r="M86" s="10" t="s">
        <v>16</v>
      </c>
    </row>
    <row r="87" spans="1:13" s="11" customFormat="1" x14ac:dyDescent="0.25">
      <c r="A87" s="19">
        <v>80</v>
      </c>
      <c r="B87" s="12" t="s">
        <v>67</v>
      </c>
      <c r="C87" s="12" t="s">
        <v>68</v>
      </c>
      <c r="D87" s="12" t="s">
        <v>234</v>
      </c>
      <c r="E87" s="12" t="s">
        <v>69</v>
      </c>
      <c r="F87" s="3">
        <v>73920</v>
      </c>
      <c r="G87" s="3">
        <v>2121.5</v>
      </c>
      <c r="H87" s="4">
        <v>6106.14</v>
      </c>
      <c r="I87" s="3">
        <v>2247.17</v>
      </c>
      <c r="J87" s="3">
        <v>40326.68</v>
      </c>
      <c r="K87" s="9">
        <f>+SUM(FIJOS_DICIEMBRE_2021[[#This Row],[SBRUTO ]]-FIJOS_DICIEMBRE_2021[[#This Row],[AFP]]-FIJOS_DICIEMBRE_2021[[#This Row],[ ISR ]]-FIJOS_DICIEMBRE_2021[[#This Row],[SFS]]-FIJOS_DICIEMBRE_2021[[#This Row],[ OTROS ]])</f>
        <v>23118.510000000002</v>
      </c>
      <c r="L87" s="2" t="s">
        <v>15</v>
      </c>
      <c r="M87" s="10" t="s">
        <v>16</v>
      </c>
    </row>
    <row r="88" spans="1:13" s="11" customFormat="1" x14ac:dyDescent="0.25">
      <c r="A88" s="19">
        <v>81</v>
      </c>
      <c r="B88" s="12" t="s">
        <v>134</v>
      </c>
      <c r="C88" s="12" t="s">
        <v>135</v>
      </c>
      <c r="D88" s="12" t="s">
        <v>280</v>
      </c>
      <c r="E88" s="12" t="s">
        <v>136</v>
      </c>
      <c r="F88" s="3">
        <v>52800</v>
      </c>
      <c r="G88" s="3">
        <v>1515.36</v>
      </c>
      <c r="H88" s="4">
        <v>2249.1799999999998</v>
      </c>
      <c r="I88" s="3">
        <v>1605.12</v>
      </c>
      <c r="J88" s="3">
        <v>25</v>
      </c>
      <c r="K88" s="9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88" s="2" t="s">
        <v>15</v>
      </c>
      <c r="M88" s="10" t="s">
        <v>20</v>
      </c>
    </row>
    <row r="89" spans="1:13" s="11" customFormat="1" x14ac:dyDescent="0.25">
      <c r="A89" s="19">
        <v>82</v>
      </c>
      <c r="B89" s="12" t="s">
        <v>137</v>
      </c>
      <c r="C89" s="12" t="s">
        <v>138</v>
      </c>
      <c r="D89" s="12" t="s">
        <v>280</v>
      </c>
      <c r="E89" s="12" t="s">
        <v>129</v>
      </c>
      <c r="F89" s="3">
        <v>50000</v>
      </c>
      <c r="G89" s="3">
        <v>1435</v>
      </c>
      <c r="H89" s="4">
        <v>1854</v>
      </c>
      <c r="I89" s="3">
        <v>1520</v>
      </c>
      <c r="J89" s="3">
        <v>31683.05</v>
      </c>
      <c r="K89" s="9">
        <f>+SUM(FIJOS_DICIEMBRE_2021[[#This Row],[SBRUTO ]]-FIJOS_DICIEMBRE_2021[[#This Row],[AFP]]-FIJOS_DICIEMBRE_2021[[#This Row],[ ISR ]]-FIJOS_DICIEMBRE_2021[[#This Row],[SFS]]-FIJOS_DICIEMBRE_2021[[#This Row],[ OTROS ]])</f>
        <v>13507.95</v>
      </c>
      <c r="L89" s="2" t="s">
        <v>36</v>
      </c>
      <c r="M89" s="10" t="s">
        <v>16</v>
      </c>
    </row>
    <row r="90" spans="1:13" s="11" customFormat="1" x14ac:dyDescent="0.25">
      <c r="A90" s="19">
        <v>83</v>
      </c>
      <c r="B90" s="12" t="s">
        <v>139</v>
      </c>
      <c r="C90" s="12" t="s">
        <v>281</v>
      </c>
      <c r="D90" s="12" t="s">
        <v>280</v>
      </c>
      <c r="E90" s="12" t="s">
        <v>29</v>
      </c>
      <c r="F90" s="3">
        <v>40000</v>
      </c>
      <c r="G90" s="3">
        <v>1148</v>
      </c>
      <c r="H90" s="4">
        <v>442.65</v>
      </c>
      <c r="I90" s="3">
        <v>1216</v>
      </c>
      <c r="J90" s="3">
        <v>11071</v>
      </c>
      <c r="K90" s="9">
        <f>+SUM(FIJOS_DICIEMBRE_2021[[#This Row],[SBRUTO ]]-FIJOS_DICIEMBRE_2021[[#This Row],[AFP]]-FIJOS_DICIEMBRE_2021[[#This Row],[ ISR ]]-FIJOS_DICIEMBRE_2021[[#This Row],[SFS]]-FIJOS_DICIEMBRE_2021[[#This Row],[ OTROS ]])</f>
        <v>26122.35</v>
      </c>
      <c r="L90" s="2" t="s">
        <v>15</v>
      </c>
      <c r="M90" s="10" t="s">
        <v>16</v>
      </c>
    </row>
    <row r="91" spans="1:13" s="11" customFormat="1" x14ac:dyDescent="0.25">
      <c r="A91" s="19">
        <v>84</v>
      </c>
      <c r="B91" s="12" t="s">
        <v>140</v>
      </c>
      <c r="C91" s="12" t="s">
        <v>283</v>
      </c>
      <c r="D91" s="12" t="s">
        <v>282</v>
      </c>
      <c r="E91" s="12" t="s">
        <v>14</v>
      </c>
      <c r="F91" s="3">
        <v>51480</v>
      </c>
      <c r="G91" s="3">
        <v>1477.48</v>
      </c>
      <c r="H91" s="4">
        <v>2062.88</v>
      </c>
      <c r="I91" s="3">
        <v>1564.99</v>
      </c>
      <c r="J91" s="3">
        <v>27316.75</v>
      </c>
      <c r="K91" s="9">
        <f>+SUM(FIJOS_DICIEMBRE_2021[[#This Row],[SBRUTO ]]-FIJOS_DICIEMBRE_2021[[#This Row],[AFP]]-FIJOS_DICIEMBRE_2021[[#This Row],[ ISR ]]-FIJOS_DICIEMBRE_2021[[#This Row],[SFS]]-FIJOS_DICIEMBRE_2021[[#This Row],[ OTROS ]])</f>
        <v>19057.900000000001</v>
      </c>
      <c r="L91" s="2" t="s">
        <v>15</v>
      </c>
      <c r="M91" s="10" t="s">
        <v>16</v>
      </c>
    </row>
    <row r="92" spans="1:13" s="11" customFormat="1" x14ac:dyDescent="0.25">
      <c r="A92" s="19">
        <v>85</v>
      </c>
      <c r="B92" s="12" t="s">
        <v>164</v>
      </c>
      <c r="C92" s="12" t="s">
        <v>290</v>
      </c>
      <c r="D92" s="12" t="s">
        <v>282</v>
      </c>
      <c r="E92" s="12" t="s">
        <v>14</v>
      </c>
      <c r="F92" s="3">
        <v>51480</v>
      </c>
      <c r="G92" s="3">
        <v>1477.48</v>
      </c>
      <c r="H92" s="4">
        <v>2062.88</v>
      </c>
      <c r="I92" s="3">
        <v>1564.99</v>
      </c>
      <c r="J92" s="3">
        <v>18944.8</v>
      </c>
      <c r="K92" s="9">
        <f>+SUM(FIJOS_DICIEMBRE_2021[[#This Row],[SBRUTO ]]-FIJOS_DICIEMBRE_2021[[#This Row],[AFP]]-FIJOS_DICIEMBRE_2021[[#This Row],[ ISR ]]-FIJOS_DICIEMBRE_2021[[#This Row],[SFS]]-FIJOS_DICIEMBRE_2021[[#This Row],[ OTROS ]])</f>
        <v>27429.850000000002</v>
      </c>
      <c r="L92" s="2" t="s">
        <v>15</v>
      </c>
      <c r="M92" s="10" t="s">
        <v>16</v>
      </c>
    </row>
    <row r="93" spans="1:13" s="11" customFormat="1" x14ac:dyDescent="0.25">
      <c r="A93" s="19">
        <v>86</v>
      </c>
      <c r="B93" s="12" t="s">
        <v>141</v>
      </c>
      <c r="C93" s="12" t="s">
        <v>284</v>
      </c>
      <c r="D93" s="12" t="s">
        <v>282</v>
      </c>
      <c r="E93" s="12" t="s">
        <v>19</v>
      </c>
      <c r="F93" s="3">
        <v>40000</v>
      </c>
      <c r="G93" s="3">
        <v>1148</v>
      </c>
      <c r="H93" s="4">
        <v>442.65</v>
      </c>
      <c r="I93" s="3">
        <v>1216</v>
      </c>
      <c r="J93" s="3">
        <v>25</v>
      </c>
      <c r="K93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93" s="2" t="s">
        <v>15</v>
      </c>
      <c r="M93" s="10" t="s">
        <v>16</v>
      </c>
    </row>
    <row r="94" spans="1:13" s="11" customFormat="1" x14ac:dyDescent="0.25">
      <c r="A94" s="19">
        <v>87</v>
      </c>
      <c r="B94" s="12" t="s">
        <v>152</v>
      </c>
      <c r="C94" s="12" t="s">
        <v>153</v>
      </c>
      <c r="D94" s="12" t="s">
        <v>282</v>
      </c>
      <c r="E94" s="12" t="s">
        <v>289</v>
      </c>
      <c r="F94" s="3">
        <v>40000</v>
      </c>
      <c r="G94" s="3">
        <v>1148</v>
      </c>
      <c r="H94" s="4">
        <v>442.65</v>
      </c>
      <c r="I94" s="3">
        <v>1216</v>
      </c>
      <c r="J94" s="3">
        <v>5837.19</v>
      </c>
      <c r="K94" s="9">
        <f>+SUM(FIJOS_DICIEMBRE_2021[[#This Row],[SBRUTO ]]-FIJOS_DICIEMBRE_2021[[#This Row],[AFP]]-FIJOS_DICIEMBRE_2021[[#This Row],[ ISR ]]-FIJOS_DICIEMBRE_2021[[#This Row],[SFS]]-FIJOS_DICIEMBRE_2021[[#This Row],[ OTROS ]])</f>
        <v>31356.16</v>
      </c>
      <c r="L94" s="2" t="s">
        <v>15</v>
      </c>
      <c r="M94" s="10" t="s">
        <v>20</v>
      </c>
    </row>
    <row r="95" spans="1:13" s="11" customFormat="1" x14ac:dyDescent="0.25">
      <c r="A95" s="19">
        <v>88</v>
      </c>
      <c r="B95" s="12" t="s">
        <v>142</v>
      </c>
      <c r="C95" s="12" t="s">
        <v>285</v>
      </c>
      <c r="D95" s="12" t="s">
        <v>282</v>
      </c>
      <c r="E95" s="12" t="s">
        <v>19</v>
      </c>
      <c r="F95" s="3">
        <v>35000</v>
      </c>
      <c r="G95" s="3">
        <v>1004.5</v>
      </c>
      <c r="H95" s="4">
        <v>0</v>
      </c>
      <c r="I95" s="3">
        <v>1064</v>
      </c>
      <c r="J95" s="3">
        <v>4421</v>
      </c>
      <c r="K95" s="9">
        <f>+SUM(FIJOS_DICIEMBRE_2021[[#This Row],[SBRUTO ]]-FIJOS_DICIEMBRE_2021[[#This Row],[AFP]]-FIJOS_DICIEMBRE_2021[[#This Row],[ ISR ]]-FIJOS_DICIEMBRE_2021[[#This Row],[SFS]]-FIJOS_DICIEMBRE_2021[[#This Row],[ OTROS ]])</f>
        <v>28510.5</v>
      </c>
      <c r="L95" s="2" t="s">
        <v>15</v>
      </c>
      <c r="M95" s="10" t="s">
        <v>16</v>
      </c>
    </row>
    <row r="96" spans="1:13" s="11" customFormat="1" x14ac:dyDescent="0.25">
      <c r="A96" s="19">
        <v>89</v>
      </c>
      <c r="B96" s="12" t="s">
        <v>145</v>
      </c>
      <c r="C96" s="12" t="s">
        <v>146</v>
      </c>
      <c r="D96" s="12" t="s">
        <v>282</v>
      </c>
      <c r="E96" s="12" t="s">
        <v>287</v>
      </c>
      <c r="F96" s="3">
        <v>35000</v>
      </c>
      <c r="G96" s="3">
        <v>1004.5</v>
      </c>
      <c r="H96" s="4">
        <v>0</v>
      </c>
      <c r="I96" s="3">
        <v>1064</v>
      </c>
      <c r="J96" s="3">
        <v>7071</v>
      </c>
      <c r="K96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6" s="2" t="s">
        <v>15</v>
      </c>
      <c r="M96" s="10" t="s">
        <v>20</v>
      </c>
    </row>
    <row r="97" spans="1:13" s="11" customFormat="1" x14ac:dyDescent="0.25">
      <c r="A97" s="19">
        <v>90</v>
      </c>
      <c r="B97" s="12" t="s">
        <v>150</v>
      </c>
      <c r="C97" s="12" t="s">
        <v>151</v>
      </c>
      <c r="D97" s="12" t="s">
        <v>282</v>
      </c>
      <c r="E97" s="12" t="s">
        <v>43</v>
      </c>
      <c r="F97" s="3">
        <v>30000</v>
      </c>
      <c r="G97" s="3">
        <v>861</v>
      </c>
      <c r="H97" s="4">
        <v>0</v>
      </c>
      <c r="I97" s="3">
        <v>912</v>
      </c>
      <c r="J97" s="3">
        <v>25</v>
      </c>
      <c r="K97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97" s="2" t="s">
        <v>15</v>
      </c>
      <c r="M97" s="10" t="s">
        <v>20</v>
      </c>
    </row>
    <row r="98" spans="1:13" s="11" customFormat="1" x14ac:dyDescent="0.25">
      <c r="A98" s="19">
        <v>91</v>
      </c>
      <c r="B98" s="12" t="s">
        <v>147</v>
      </c>
      <c r="C98" s="12" t="s">
        <v>288</v>
      </c>
      <c r="D98" s="12" t="s">
        <v>282</v>
      </c>
      <c r="E98" s="12" t="s">
        <v>286</v>
      </c>
      <c r="F98" s="3">
        <v>25000</v>
      </c>
      <c r="G98" s="3">
        <v>717.5</v>
      </c>
      <c r="H98" s="4"/>
      <c r="I98" s="3">
        <v>760</v>
      </c>
      <c r="J98" s="3">
        <v>25</v>
      </c>
      <c r="K98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8" s="2" t="s">
        <v>15</v>
      </c>
      <c r="M98" s="10" t="s">
        <v>16</v>
      </c>
    </row>
    <row r="99" spans="1:13" s="11" customFormat="1" x14ac:dyDescent="0.25">
      <c r="A99" s="19">
        <v>92</v>
      </c>
      <c r="B99" s="12" t="s">
        <v>148</v>
      </c>
      <c r="C99" s="12" t="s">
        <v>149</v>
      </c>
      <c r="D99" s="12" t="s">
        <v>282</v>
      </c>
      <c r="E99" s="12" t="s">
        <v>286</v>
      </c>
      <c r="F99" s="3">
        <v>25000</v>
      </c>
      <c r="G99" s="3">
        <v>717.5</v>
      </c>
      <c r="H99" s="4">
        <v>0</v>
      </c>
      <c r="I99" s="3">
        <v>760</v>
      </c>
      <c r="J99" s="3">
        <v>25</v>
      </c>
      <c r="K99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9" s="2" t="s">
        <v>15</v>
      </c>
      <c r="M99" s="10" t="s">
        <v>20</v>
      </c>
    </row>
    <row r="100" spans="1:13" s="11" customFormat="1" x14ac:dyDescent="0.25">
      <c r="A100" s="19">
        <v>93</v>
      </c>
      <c r="B100" s="12" t="s">
        <v>143</v>
      </c>
      <c r="C100" s="12" t="s">
        <v>144</v>
      </c>
      <c r="D100" s="12" t="s">
        <v>282</v>
      </c>
      <c r="E100" s="12" t="s">
        <v>286</v>
      </c>
      <c r="F100" s="3">
        <v>20000</v>
      </c>
      <c r="G100" s="3">
        <v>574</v>
      </c>
      <c r="H100" s="4">
        <v>0</v>
      </c>
      <c r="I100" s="3">
        <v>608</v>
      </c>
      <c r="J100" s="3">
        <v>7071</v>
      </c>
      <c r="K100" s="9">
        <f>+SUM(FIJOS_DICIEMBRE_2021[[#This Row],[SBRUTO ]]-FIJOS_DICIEMBRE_2021[[#This Row],[AFP]]-FIJOS_DICIEMBRE_2021[[#This Row],[ ISR ]]-FIJOS_DICIEMBRE_2021[[#This Row],[SFS]]-FIJOS_DICIEMBRE_2021[[#This Row],[ OTROS ]])</f>
        <v>11747</v>
      </c>
      <c r="L100" s="2" t="s">
        <v>15</v>
      </c>
      <c r="M100" s="10" t="s">
        <v>20</v>
      </c>
    </row>
    <row r="101" spans="1:13" s="25" customFormat="1" x14ac:dyDescent="0.2">
      <c r="A101" s="19">
        <v>94</v>
      </c>
      <c r="B101" s="20" t="s">
        <v>329</v>
      </c>
      <c r="C101" s="21" t="s">
        <v>328</v>
      </c>
      <c r="D101" s="20" t="s">
        <v>327</v>
      </c>
      <c r="E101" s="22" t="s">
        <v>326</v>
      </c>
      <c r="F101" s="23">
        <v>28000</v>
      </c>
      <c r="G101" s="31">
        <v>803.6</v>
      </c>
      <c r="H101" s="4">
        <v>0</v>
      </c>
      <c r="I101" s="31">
        <v>851.2</v>
      </c>
      <c r="J101" s="33">
        <v>25</v>
      </c>
      <c r="K101" s="32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01" s="21" t="s">
        <v>15</v>
      </c>
      <c r="M101" s="24" t="s">
        <v>20</v>
      </c>
    </row>
    <row r="102" spans="1:13" s="11" customFormat="1" x14ac:dyDescent="0.25">
      <c r="A102" s="19">
        <v>95</v>
      </c>
      <c r="B102" s="12" t="s">
        <v>204</v>
      </c>
      <c r="C102" s="12" t="s">
        <v>205</v>
      </c>
      <c r="D102" s="12" t="s">
        <v>291</v>
      </c>
      <c r="E102" s="12" t="s">
        <v>29</v>
      </c>
      <c r="F102" s="3">
        <v>35000</v>
      </c>
      <c r="G102" s="3">
        <v>1004.5</v>
      </c>
      <c r="H102" s="4">
        <v>0</v>
      </c>
      <c r="I102" s="3">
        <v>1064</v>
      </c>
      <c r="J102" s="3">
        <v>25</v>
      </c>
      <c r="K102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102" s="2" t="s">
        <v>15</v>
      </c>
      <c r="M102" s="10" t="s">
        <v>16</v>
      </c>
    </row>
    <row r="103" spans="1:13" s="11" customFormat="1" x14ac:dyDescent="0.25">
      <c r="A103" s="19">
        <v>96</v>
      </c>
      <c r="B103" s="12" t="s">
        <v>166</v>
      </c>
      <c r="C103" s="12" t="s">
        <v>167</v>
      </c>
      <c r="D103" s="12" t="s">
        <v>295</v>
      </c>
      <c r="E103" s="12" t="s">
        <v>165</v>
      </c>
      <c r="F103" s="3">
        <v>25000</v>
      </c>
      <c r="G103" s="3">
        <v>717.5</v>
      </c>
      <c r="H103" s="4">
        <v>0</v>
      </c>
      <c r="I103" s="3">
        <v>760</v>
      </c>
      <c r="J103" s="3">
        <v>9071</v>
      </c>
      <c r="K103" s="9">
        <f>+SUM(FIJOS_DICIEMBRE_2021[[#This Row],[SBRUTO ]]-FIJOS_DICIEMBRE_2021[[#This Row],[AFP]]-FIJOS_DICIEMBRE_2021[[#This Row],[ ISR ]]-FIJOS_DICIEMBRE_2021[[#This Row],[SFS]]-FIJOS_DICIEMBRE_2021[[#This Row],[ OTROS ]])</f>
        <v>14451.5</v>
      </c>
      <c r="L103" s="2" t="s">
        <v>15</v>
      </c>
      <c r="M103" s="10" t="s">
        <v>16</v>
      </c>
    </row>
    <row r="104" spans="1:13" s="11" customFormat="1" x14ac:dyDescent="0.25">
      <c r="A104" s="19">
        <v>97</v>
      </c>
      <c r="B104" s="12" t="s">
        <v>168</v>
      </c>
      <c r="C104" s="12" t="s">
        <v>169</v>
      </c>
      <c r="D104" s="12" t="s">
        <v>295</v>
      </c>
      <c r="E104" s="12" t="s">
        <v>165</v>
      </c>
      <c r="F104" s="3">
        <v>25000</v>
      </c>
      <c r="G104" s="3">
        <v>717.5</v>
      </c>
      <c r="H104" s="4">
        <v>0</v>
      </c>
      <c r="I104" s="3">
        <v>760</v>
      </c>
      <c r="J104" s="3">
        <v>25</v>
      </c>
      <c r="K104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4" s="2" t="s">
        <v>15</v>
      </c>
      <c r="M104" s="10" t="s">
        <v>16</v>
      </c>
    </row>
    <row r="105" spans="1:13" s="11" customFormat="1" x14ac:dyDescent="0.25">
      <c r="A105" s="19">
        <v>98</v>
      </c>
      <c r="B105" s="12" t="s">
        <v>170</v>
      </c>
      <c r="C105" s="12" t="s">
        <v>296</v>
      </c>
      <c r="D105" s="12" t="s">
        <v>295</v>
      </c>
      <c r="E105" s="12" t="s">
        <v>165</v>
      </c>
      <c r="F105" s="3">
        <v>25000</v>
      </c>
      <c r="G105" s="3">
        <v>717.5</v>
      </c>
      <c r="H105" s="4">
        <v>0</v>
      </c>
      <c r="I105" s="3">
        <v>760</v>
      </c>
      <c r="J105" s="3">
        <v>5321</v>
      </c>
      <c r="K105" s="9">
        <f>+SUM(FIJOS_DICIEMBRE_2021[[#This Row],[SBRUTO ]]-FIJOS_DICIEMBRE_2021[[#This Row],[AFP]]-FIJOS_DICIEMBRE_2021[[#This Row],[ ISR ]]-FIJOS_DICIEMBRE_2021[[#This Row],[SFS]]-FIJOS_DICIEMBRE_2021[[#This Row],[ OTROS ]])</f>
        <v>18201.5</v>
      </c>
      <c r="L105" s="2" t="s">
        <v>15</v>
      </c>
      <c r="M105" s="10" t="s">
        <v>16</v>
      </c>
    </row>
    <row r="106" spans="1:13" s="11" customFormat="1" x14ac:dyDescent="0.25">
      <c r="A106" s="19">
        <v>99</v>
      </c>
      <c r="B106" s="12" t="s">
        <v>171</v>
      </c>
      <c r="C106" s="12" t="s">
        <v>297</v>
      </c>
      <c r="D106" s="12" t="s">
        <v>295</v>
      </c>
      <c r="E106" s="12" t="s">
        <v>165</v>
      </c>
      <c r="F106" s="3">
        <v>25000</v>
      </c>
      <c r="G106" s="3">
        <v>717.5</v>
      </c>
      <c r="H106" s="4">
        <v>0</v>
      </c>
      <c r="I106" s="3">
        <v>760</v>
      </c>
      <c r="J106" s="3">
        <v>25</v>
      </c>
      <c r="K106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6" s="2" t="s">
        <v>15</v>
      </c>
      <c r="M106" s="10" t="s">
        <v>16</v>
      </c>
    </row>
    <row r="107" spans="1:13" s="11" customFormat="1" x14ac:dyDescent="0.25">
      <c r="A107" s="19">
        <v>100</v>
      </c>
      <c r="B107" s="12" t="s">
        <v>172</v>
      </c>
      <c r="C107" s="12" t="s">
        <v>173</v>
      </c>
      <c r="D107" s="12" t="s">
        <v>295</v>
      </c>
      <c r="E107" s="12" t="s">
        <v>165</v>
      </c>
      <c r="F107" s="3">
        <v>25000</v>
      </c>
      <c r="G107" s="3">
        <v>717.5</v>
      </c>
      <c r="H107" s="4">
        <v>0</v>
      </c>
      <c r="I107" s="3">
        <v>760</v>
      </c>
      <c r="J107" s="3">
        <v>5071</v>
      </c>
      <c r="K107" s="9">
        <f>+SUM(FIJOS_DICIEMBRE_2021[[#This Row],[SBRUTO ]]-FIJOS_DICIEMBRE_2021[[#This Row],[AFP]]-FIJOS_DICIEMBRE_2021[[#This Row],[ ISR ]]-FIJOS_DICIEMBRE_2021[[#This Row],[SFS]]-FIJOS_DICIEMBRE_2021[[#This Row],[ OTROS ]])</f>
        <v>18451.5</v>
      </c>
      <c r="L107" s="2" t="s">
        <v>15</v>
      </c>
      <c r="M107" s="10" t="s">
        <v>16</v>
      </c>
    </row>
    <row r="108" spans="1:13" s="11" customFormat="1" x14ac:dyDescent="0.25">
      <c r="A108" s="19">
        <v>101</v>
      </c>
      <c r="B108" s="12" t="s">
        <v>174</v>
      </c>
      <c r="C108" s="12" t="s">
        <v>175</v>
      </c>
      <c r="D108" s="12" t="s">
        <v>295</v>
      </c>
      <c r="E108" s="12" t="s">
        <v>165</v>
      </c>
      <c r="F108" s="3">
        <v>25000</v>
      </c>
      <c r="G108" s="3">
        <v>717.5</v>
      </c>
      <c r="H108" s="4">
        <v>0</v>
      </c>
      <c r="I108" s="3">
        <v>760</v>
      </c>
      <c r="J108" s="3">
        <v>25</v>
      </c>
      <c r="K108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8" s="2" t="s">
        <v>15</v>
      </c>
      <c r="M108" s="10" t="s">
        <v>16</v>
      </c>
    </row>
    <row r="109" spans="1:13" s="11" customFormat="1" x14ac:dyDescent="0.25">
      <c r="A109" s="19">
        <v>102</v>
      </c>
      <c r="B109" s="12" t="s">
        <v>176</v>
      </c>
      <c r="C109" s="12" t="s">
        <v>298</v>
      </c>
      <c r="D109" s="12" t="s">
        <v>295</v>
      </c>
      <c r="E109" s="12" t="s">
        <v>165</v>
      </c>
      <c r="F109" s="3">
        <v>25000</v>
      </c>
      <c r="G109" s="3">
        <v>717.5</v>
      </c>
      <c r="H109" s="4">
        <v>0</v>
      </c>
      <c r="I109" s="3">
        <v>760</v>
      </c>
      <c r="J109" s="3">
        <v>5071</v>
      </c>
      <c r="K109" s="9">
        <f>+SUM(FIJOS_DICIEMBRE_2021[[#This Row],[SBRUTO ]]-FIJOS_DICIEMBRE_2021[[#This Row],[AFP]]-FIJOS_DICIEMBRE_2021[[#This Row],[ ISR ]]-FIJOS_DICIEMBRE_2021[[#This Row],[SFS]]-FIJOS_DICIEMBRE_2021[[#This Row],[ OTROS ]])</f>
        <v>18451.5</v>
      </c>
      <c r="L109" s="2" t="s">
        <v>15</v>
      </c>
      <c r="M109" s="10" t="s">
        <v>16</v>
      </c>
    </row>
    <row r="110" spans="1:13" s="11" customFormat="1" x14ac:dyDescent="0.25">
      <c r="A110" s="19">
        <v>103</v>
      </c>
      <c r="B110" s="12" t="s">
        <v>178</v>
      </c>
      <c r="C110" s="12" t="s">
        <v>300</v>
      </c>
      <c r="D110" s="12" t="s">
        <v>295</v>
      </c>
      <c r="E110" s="12" t="s">
        <v>165</v>
      </c>
      <c r="F110" s="3">
        <v>25000</v>
      </c>
      <c r="G110" s="3">
        <v>717.5</v>
      </c>
      <c r="H110" s="4">
        <v>0</v>
      </c>
      <c r="I110" s="3">
        <v>760</v>
      </c>
      <c r="J110" s="3">
        <v>9571</v>
      </c>
      <c r="K110" s="9">
        <f>+SUM(FIJOS_DICIEMBRE_2021[[#This Row],[SBRUTO ]]-FIJOS_DICIEMBRE_2021[[#This Row],[AFP]]-FIJOS_DICIEMBRE_2021[[#This Row],[ ISR ]]-FIJOS_DICIEMBRE_2021[[#This Row],[SFS]]-FIJOS_DICIEMBRE_2021[[#This Row],[ OTROS ]])</f>
        <v>13951.5</v>
      </c>
      <c r="L110" s="2" t="s">
        <v>15</v>
      </c>
      <c r="M110" s="10" t="s">
        <v>16</v>
      </c>
    </row>
    <row r="111" spans="1:13" s="11" customFormat="1" x14ac:dyDescent="0.25">
      <c r="A111" s="19">
        <v>104</v>
      </c>
      <c r="B111" s="12" t="s">
        <v>179</v>
      </c>
      <c r="C111" s="12" t="s">
        <v>180</v>
      </c>
      <c r="D111" s="12" t="s">
        <v>295</v>
      </c>
      <c r="E111" s="12" t="s">
        <v>165</v>
      </c>
      <c r="F111" s="3">
        <v>25000</v>
      </c>
      <c r="G111" s="3">
        <v>717.5</v>
      </c>
      <c r="H111" s="4">
        <v>0</v>
      </c>
      <c r="I111" s="3">
        <v>760</v>
      </c>
      <c r="J111" s="3">
        <v>6296</v>
      </c>
      <c r="K111" s="9">
        <f>+SUM(FIJOS_DICIEMBRE_2021[[#This Row],[SBRUTO ]]-FIJOS_DICIEMBRE_2021[[#This Row],[AFP]]-FIJOS_DICIEMBRE_2021[[#This Row],[ ISR ]]-FIJOS_DICIEMBRE_2021[[#This Row],[SFS]]-FIJOS_DICIEMBRE_2021[[#This Row],[ OTROS ]])</f>
        <v>17226.5</v>
      </c>
      <c r="L111" s="2" t="s">
        <v>15</v>
      </c>
      <c r="M111" s="10" t="s">
        <v>16</v>
      </c>
    </row>
    <row r="112" spans="1:13" s="11" customFormat="1" x14ac:dyDescent="0.25">
      <c r="A112" s="19">
        <v>105</v>
      </c>
      <c r="B112" s="12" t="s">
        <v>182</v>
      </c>
      <c r="C112" s="12" t="s">
        <v>302</v>
      </c>
      <c r="D112" s="12" t="s">
        <v>295</v>
      </c>
      <c r="E112" s="12" t="s">
        <v>165</v>
      </c>
      <c r="F112" s="3">
        <v>25000</v>
      </c>
      <c r="G112" s="3">
        <v>717.5</v>
      </c>
      <c r="H112" s="4">
        <v>0</v>
      </c>
      <c r="I112" s="3">
        <v>760</v>
      </c>
      <c r="J112" s="3">
        <v>25</v>
      </c>
      <c r="K112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12" s="2" t="s">
        <v>15</v>
      </c>
      <c r="M112" s="10" t="s">
        <v>16</v>
      </c>
    </row>
    <row r="113" spans="1:13" s="11" customFormat="1" x14ac:dyDescent="0.25">
      <c r="A113" s="19">
        <v>106</v>
      </c>
      <c r="B113" s="12" t="s">
        <v>183</v>
      </c>
      <c r="C113" s="12" t="s">
        <v>184</v>
      </c>
      <c r="D113" s="12" t="s">
        <v>295</v>
      </c>
      <c r="E113" s="12" t="s">
        <v>165</v>
      </c>
      <c r="F113" s="3">
        <v>25000</v>
      </c>
      <c r="G113" s="3">
        <v>717.5</v>
      </c>
      <c r="H113" s="4">
        <v>0</v>
      </c>
      <c r="I113" s="3">
        <v>760</v>
      </c>
      <c r="J113" s="3">
        <v>25</v>
      </c>
      <c r="K113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13" s="2" t="s">
        <v>15</v>
      </c>
      <c r="M113" s="10" t="s">
        <v>16</v>
      </c>
    </row>
    <row r="114" spans="1:13" s="11" customFormat="1" x14ac:dyDescent="0.25">
      <c r="A114" s="19">
        <v>107</v>
      </c>
      <c r="B114" s="12" t="s">
        <v>177</v>
      </c>
      <c r="C114" s="12" t="s">
        <v>299</v>
      </c>
      <c r="D114" s="12" t="s">
        <v>295</v>
      </c>
      <c r="E114" s="12" t="s">
        <v>165</v>
      </c>
      <c r="F114" s="3">
        <v>20000</v>
      </c>
      <c r="G114" s="3">
        <v>574</v>
      </c>
      <c r="H114" s="4">
        <v>0</v>
      </c>
      <c r="I114" s="3">
        <v>608</v>
      </c>
      <c r="J114" s="3">
        <v>25</v>
      </c>
      <c r="K114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14" s="2" t="s">
        <v>15</v>
      </c>
      <c r="M114" s="10" t="s">
        <v>16</v>
      </c>
    </row>
    <row r="115" spans="1:13" s="11" customFormat="1" x14ac:dyDescent="0.25">
      <c r="A115" s="19">
        <v>108</v>
      </c>
      <c r="B115" s="12" t="s">
        <v>319</v>
      </c>
      <c r="C115" s="12" t="s">
        <v>320</v>
      </c>
      <c r="D115" s="12" t="s">
        <v>295</v>
      </c>
      <c r="E115" s="12" t="s">
        <v>165</v>
      </c>
      <c r="F115" s="3">
        <v>19125.060000000001</v>
      </c>
      <c r="G115" s="3">
        <v>548.89</v>
      </c>
      <c r="H115" s="4">
        <v>0</v>
      </c>
      <c r="I115" s="3">
        <v>581.4</v>
      </c>
      <c r="J115" s="3">
        <v>5071</v>
      </c>
      <c r="K115" s="9">
        <f>+SUM(FIJOS_DICIEMBRE_2021[[#This Row],[SBRUTO ]]-FIJOS_DICIEMBRE_2021[[#This Row],[AFP]]-FIJOS_DICIEMBRE_2021[[#This Row],[ ISR ]]-FIJOS_DICIEMBRE_2021[[#This Row],[SFS]]-FIJOS_DICIEMBRE_2021[[#This Row],[ OTROS ]])</f>
        <v>12923.77</v>
      </c>
      <c r="L115" s="2" t="s">
        <v>15</v>
      </c>
      <c r="M115" s="10" t="s">
        <v>16</v>
      </c>
    </row>
    <row r="116" spans="1:13" s="11" customFormat="1" x14ac:dyDescent="0.25">
      <c r="A116" s="19">
        <v>109</v>
      </c>
      <c r="B116" s="12" t="s">
        <v>181</v>
      </c>
      <c r="C116" s="12" t="s">
        <v>301</v>
      </c>
      <c r="D116" s="12" t="s">
        <v>295</v>
      </c>
      <c r="E116" s="12" t="s">
        <v>165</v>
      </c>
      <c r="F116" s="3">
        <v>19125.060000000001</v>
      </c>
      <c r="G116" s="3">
        <v>548.89</v>
      </c>
      <c r="H116" s="4">
        <v>0</v>
      </c>
      <c r="I116" s="3">
        <v>581.4</v>
      </c>
      <c r="J116" s="3">
        <v>25</v>
      </c>
      <c r="K116" s="9">
        <f>+SUM(FIJOS_DICIEMBRE_2021[[#This Row],[SBRUTO ]]-FIJOS_DICIEMBRE_2021[[#This Row],[AFP]]-FIJOS_DICIEMBRE_2021[[#This Row],[ ISR ]]-FIJOS_DICIEMBRE_2021[[#This Row],[SFS]]-FIJOS_DICIEMBRE_2021[[#This Row],[ OTROS ]])</f>
        <v>17969.77</v>
      </c>
      <c r="L116" s="2" t="s">
        <v>15</v>
      </c>
      <c r="M116" s="10" t="s">
        <v>16</v>
      </c>
    </row>
    <row r="117" spans="1:13" s="11" customFormat="1" x14ac:dyDescent="0.25">
      <c r="A117" s="19">
        <v>110</v>
      </c>
      <c r="B117" s="12" t="s">
        <v>198</v>
      </c>
      <c r="C117" s="12" t="s">
        <v>307</v>
      </c>
      <c r="D117" s="12" t="s">
        <v>303</v>
      </c>
      <c r="E117" s="12" t="s">
        <v>19</v>
      </c>
      <c r="F117" s="3">
        <v>40000</v>
      </c>
      <c r="G117" s="3">
        <v>1148</v>
      </c>
      <c r="H117" s="4">
        <v>442.65</v>
      </c>
      <c r="I117" s="3">
        <v>1216</v>
      </c>
      <c r="J117" s="3">
        <v>4671</v>
      </c>
      <c r="K117" s="9">
        <f>+SUM(FIJOS_DICIEMBRE_2021[[#This Row],[SBRUTO ]]-FIJOS_DICIEMBRE_2021[[#This Row],[AFP]]-FIJOS_DICIEMBRE_2021[[#This Row],[ ISR ]]-FIJOS_DICIEMBRE_2021[[#This Row],[SFS]]-FIJOS_DICIEMBRE_2021[[#This Row],[ OTROS ]])</f>
        <v>32522.35</v>
      </c>
      <c r="L117" s="2" t="s">
        <v>15</v>
      </c>
      <c r="M117" s="10" t="s">
        <v>20</v>
      </c>
    </row>
    <row r="118" spans="1:13" s="11" customFormat="1" x14ac:dyDescent="0.25">
      <c r="A118" s="19">
        <v>111</v>
      </c>
      <c r="B118" s="12" t="s">
        <v>150</v>
      </c>
      <c r="C118" s="12" t="s">
        <v>185</v>
      </c>
      <c r="D118" s="12" t="s">
        <v>303</v>
      </c>
      <c r="E118" s="12" t="s">
        <v>19</v>
      </c>
      <c r="F118" s="3">
        <v>35000</v>
      </c>
      <c r="G118" s="3">
        <v>1004.5</v>
      </c>
      <c r="H118" s="4">
        <v>0</v>
      </c>
      <c r="I118" s="3">
        <v>1064</v>
      </c>
      <c r="J118" s="3">
        <v>7071</v>
      </c>
      <c r="K118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118" s="2" t="s">
        <v>15</v>
      </c>
      <c r="M118" s="10" t="s">
        <v>20</v>
      </c>
    </row>
    <row r="119" spans="1:13" s="11" customFormat="1" ht="15.75" customHeight="1" x14ac:dyDescent="0.25">
      <c r="A119" s="19">
        <v>112</v>
      </c>
      <c r="B119" s="12" t="s">
        <v>199</v>
      </c>
      <c r="C119" s="12" t="s">
        <v>310</v>
      </c>
      <c r="D119" s="12" t="s">
        <v>303</v>
      </c>
      <c r="E119" s="12" t="s">
        <v>188</v>
      </c>
      <c r="F119" s="3">
        <v>34155</v>
      </c>
      <c r="G119" s="3">
        <v>980.25</v>
      </c>
      <c r="H119" s="4">
        <v>0</v>
      </c>
      <c r="I119" s="3">
        <v>1038.31</v>
      </c>
      <c r="J119" s="3">
        <v>21612.31</v>
      </c>
      <c r="K119" s="9">
        <f>+SUM(FIJOS_DICIEMBRE_2021[[#This Row],[SBRUTO ]]-FIJOS_DICIEMBRE_2021[[#This Row],[AFP]]-FIJOS_DICIEMBRE_2021[[#This Row],[ ISR ]]-FIJOS_DICIEMBRE_2021[[#This Row],[SFS]]-FIJOS_DICIEMBRE_2021[[#This Row],[ OTROS ]])</f>
        <v>10524.129999999997</v>
      </c>
      <c r="L119" s="2" t="s">
        <v>15</v>
      </c>
      <c r="M119" s="10" t="s">
        <v>20</v>
      </c>
    </row>
    <row r="120" spans="1:13" s="11" customFormat="1" x14ac:dyDescent="0.25">
      <c r="A120" s="19">
        <v>113</v>
      </c>
      <c r="B120" s="12" t="s">
        <v>195</v>
      </c>
      <c r="C120" s="12" t="s">
        <v>196</v>
      </c>
      <c r="D120" s="12" t="s">
        <v>303</v>
      </c>
      <c r="E120" s="12" t="s">
        <v>188</v>
      </c>
      <c r="F120" s="3">
        <v>29885.63</v>
      </c>
      <c r="G120" s="3">
        <v>857.72</v>
      </c>
      <c r="H120" s="4">
        <v>0</v>
      </c>
      <c r="I120" s="3">
        <v>908.52</v>
      </c>
      <c r="J120" s="3">
        <v>22471.57</v>
      </c>
      <c r="K120" s="9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20" s="2" t="s">
        <v>15</v>
      </c>
      <c r="M120" s="10" t="s">
        <v>20</v>
      </c>
    </row>
    <row r="121" spans="1:13" s="11" customFormat="1" x14ac:dyDescent="0.25">
      <c r="A121" s="19">
        <v>114</v>
      </c>
      <c r="B121" s="12" t="s">
        <v>186</v>
      </c>
      <c r="C121" s="12" t="s">
        <v>187</v>
      </c>
      <c r="D121" s="12" t="s">
        <v>303</v>
      </c>
      <c r="E121" s="12" t="s">
        <v>188</v>
      </c>
      <c r="F121" s="3">
        <v>28000</v>
      </c>
      <c r="G121" s="3">
        <v>803.6</v>
      </c>
      <c r="H121" s="4">
        <v>0</v>
      </c>
      <c r="I121" s="3">
        <v>851.2</v>
      </c>
      <c r="J121" s="3">
        <v>25</v>
      </c>
      <c r="K121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1" s="2" t="s">
        <v>15</v>
      </c>
      <c r="M121" s="10" t="s">
        <v>20</v>
      </c>
    </row>
    <row r="122" spans="1:13" s="11" customFormat="1" x14ac:dyDescent="0.25">
      <c r="A122" s="19">
        <v>115</v>
      </c>
      <c r="B122" s="12" t="s">
        <v>154</v>
      </c>
      <c r="C122" s="12" t="s">
        <v>304</v>
      </c>
      <c r="D122" s="12" t="s">
        <v>303</v>
      </c>
      <c r="E122" s="12" t="s">
        <v>188</v>
      </c>
      <c r="F122" s="3">
        <v>28000</v>
      </c>
      <c r="G122" s="3">
        <v>803.6</v>
      </c>
      <c r="H122" s="4">
        <v>0</v>
      </c>
      <c r="I122" s="3">
        <v>851.2</v>
      </c>
      <c r="J122" s="3">
        <v>25</v>
      </c>
      <c r="K122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2" s="2" t="s">
        <v>15</v>
      </c>
      <c r="M122" s="10" t="s">
        <v>20</v>
      </c>
    </row>
    <row r="123" spans="1:13" s="11" customFormat="1" x14ac:dyDescent="0.25">
      <c r="A123" s="19">
        <v>116</v>
      </c>
      <c r="B123" s="12" t="s">
        <v>189</v>
      </c>
      <c r="C123" s="12" t="s">
        <v>213</v>
      </c>
      <c r="D123" s="12" t="s">
        <v>303</v>
      </c>
      <c r="E123" s="12" t="s">
        <v>333</v>
      </c>
      <c r="F123" s="3">
        <v>28000</v>
      </c>
      <c r="G123" s="3">
        <v>803.6</v>
      </c>
      <c r="H123" s="4">
        <v>0</v>
      </c>
      <c r="I123" s="3">
        <v>851.2</v>
      </c>
      <c r="J123" s="3">
        <v>14088.75</v>
      </c>
      <c r="K123" s="9">
        <f>+SUM(FIJOS_DICIEMBRE_2021[[#This Row],[SBRUTO ]]-FIJOS_DICIEMBRE_2021[[#This Row],[AFP]]-FIJOS_DICIEMBRE_2021[[#This Row],[ ISR ]]-FIJOS_DICIEMBRE_2021[[#This Row],[SFS]]-FIJOS_DICIEMBRE_2021[[#This Row],[ OTROS ]])</f>
        <v>12256.45</v>
      </c>
      <c r="L123" s="2" t="s">
        <v>15</v>
      </c>
      <c r="M123" s="10" t="s">
        <v>20</v>
      </c>
    </row>
    <row r="124" spans="1:13" s="11" customFormat="1" x14ac:dyDescent="0.25">
      <c r="A124" s="19">
        <v>117</v>
      </c>
      <c r="B124" s="12" t="s">
        <v>190</v>
      </c>
      <c r="C124" s="12" t="s">
        <v>305</v>
      </c>
      <c r="D124" s="12" t="s">
        <v>303</v>
      </c>
      <c r="E124" s="12" t="s">
        <v>188</v>
      </c>
      <c r="F124" s="3">
        <v>28000</v>
      </c>
      <c r="G124" s="3">
        <v>803.6</v>
      </c>
      <c r="H124" s="4">
        <v>0</v>
      </c>
      <c r="I124" s="3">
        <v>851.2</v>
      </c>
      <c r="J124" s="3">
        <v>2591</v>
      </c>
      <c r="K124" s="9">
        <f>+SUM(FIJOS_DICIEMBRE_2021[[#This Row],[SBRUTO ]]-FIJOS_DICIEMBRE_2021[[#This Row],[AFP]]-FIJOS_DICIEMBRE_2021[[#This Row],[ ISR ]]-FIJOS_DICIEMBRE_2021[[#This Row],[SFS]]-FIJOS_DICIEMBRE_2021[[#This Row],[ OTROS ]])</f>
        <v>23754.2</v>
      </c>
      <c r="L124" s="2" t="s">
        <v>15</v>
      </c>
      <c r="M124" s="10" t="s">
        <v>20</v>
      </c>
    </row>
    <row r="125" spans="1:13" s="11" customFormat="1" x14ac:dyDescent="0.25">
      <c r="A125" s="19">
        <v>118</v>
      </c>
      <c r="B125" s="12" t="s">
        <v>191</v>
      </c>
      <c r="C125" s="12" t="s">
        <v>192</v>
      </c>
      <c r="D125" s="12" t="s">
        <v>303</v>
      </c>
      <c r="E125" s="12" t="s">
        <v>188</v>
      </c>
      <c r="F125" s="3">
        <v>28000</v>
      </c>
      <c r="G125" s="3">
        <v>803.6</v>
      </c>
      <c r="H125" s="4">
        <v>0</v>
      </c>
      <c r="I125" s="3">
        <v>851.2</v>
      </c>
      <c r="J125" s="3">
        <v>11071</v>
      </c>
      <c r="K125" s="9">
        <f>+SUM(FIJOS_DICIEMBRE_2021[[#This Row],[SBRUTO ]]-FIJOS_DICIEMBRE_2021[[#This Row],[AFP]]-FIJOS_DICIEMBRE_2021[[#This Row],[ ISR ]]-FIJOS_DICIEMBRE_2021[[#This Row],[SFS]]-FIJOS_DICIEMBRE_2021[[#This Row],[ OTROS ]])</f>
        <v>15274.2</v>
      </c>
      <c r="L125" s="2" t="s">
        <v>15</v>
      </c>
      <c r="M125" s="10" t="s">
        <v>20</v>
      </c>
    </row>
    <row r="126" spans="1:13" s="11" customFormat="1" x14ac:dyDescent="0.25">
      <c r="A126" s="19">
        <v>119</v>
      </c>
      <c r="B126" s="12" t="s">
        <v>193</v>
      </c>
      <c r="C126" s="12" t="s">
        <v>194</v>
      </c>
      <c r="D126" s="12" t="s">
        <v>303</v>
      </c>
      <c r="E126" s="12" t="s">
        <v>188</v>
      </c>
      <c r="F126" s="3">
        <v>28000</v>
      </c>
      <c r="G126" s="3">
        <v>803.6</v>
      </c>
      <c r="H126" s="4">
        <v>0</v>
      </c>
      <c r="I126" s="3">
        <v>851.2</v>
      </c>
      <c r="J126" s="3">
        <v>7071</v>
      </c>
      <c r="K126" s="9">
        <f>+SUM(FIJOS_DICIEMBRE_2021[[#This Row],[SBRUTO ]]-FIJOS_DICIEMBRE_2021[[#This Row],[AFP]]-FIJOS_DICIEMBRE_2021[[#This Row],[ ISR ]]-FIJOS_DICIEMBRE_2021[[#This Row],[SFS]]-FIJOS_DICIEMBRE_2021[[#This Row],[ OTROS ]])</f>
        <v>19274.2</v>
      </c>
      <c r="L126" s="2" t="s">
        <v>15</v>
      </c>
      <c r="M126" s="10" t="s">
        <v>20</v>
      </c>
    </row>
    <row r="127" spans="1:13" s="11" customFormat="1" x14ac:dyDescent="0.25">
      <c r="A127" s="19">
        <v>120</v>
      </c>
      <c r="B127" s="12" t="s">
        <v>197</v>
      </c>
      <c r="C127" s="12" t="s">
        <v>306</v>
      </c>
      <c r="D127" s="12" t="s">
        <v>303</v>
      </c>
      <c r="E127" s="12" t="s">
        <v>188</v>
      </c>
      <c r="F127" s="3">
        <v>28000</v>
      </c>
      <c r="G127" s="3">
        <v>803.6</v>
      </c>
      <c r="H127" s="4">
        <v>0</v>
      </c>
      <c r="I127" s="3">
        <v>851.2</v>
      </c>
      <c r="J127" s="3">
        <v>5071</v>
      </c>
      <c r="K127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27" s="2" t="s">
        <v>15</v>
      </c>
      <c r="M127" s="10" t="s">
        <v>20</v>
      </c>
    </row>
    <row r="128" spans="1:13" s="11" customFormat="1" x14ac:dyDescent="0.25">
      <c r="A128" s="19">
        <v>121</v>
      </c>
      <c r="B128" s="12" t="s">
        <v>158</v>
      </c>
      <c r="C128" s="12" t="s">
        <v>308</v>
      </c>
      <c r="D128" s="12" t="s">
        <v>303</v>
      </c>
      <c r="E128" s="12" t="s">
        <v>334</v>
      </c>
      <c r="F128" s="3">
        <v>28000</v>
      </c>
      <c r="G128" s="3">
        <v>803.6</v>
      </c>
      <c r="H128" s="4">
        <v>0</v>
      </c>
      <c r="I128" s="3">
        <v>851.2</v>
      </c>
      <c r="J128" s="3">
        <v>25</v>
      </c>
      <c r="K128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8" s="2" t="s">
        <v>15</v>
      </c>
      <c r="M128" s="10" t="s">
        <v>20</v>
      </c>
    </row>
    <row r="129" spans="1:13" s="11" customFormat="1" x14ac:dyDescent="0.25">
      <c r="A129" s="19">
        <v>122</v>
      </c>
      <c r="B129" s="12" t="s">
        <v>77</v>
      </c>
      <c r="C129" s="12" t="s">
        <v>309</v>
      </c>
      <c r="D129" s="12" t="s">
        <v>303</v>
      </c>
      <c r="E129" s="12" t="s">
        <v>334</v>
      </c>
      <c r="F129" s="3">
        <v>28000</v>
      </c>
      <c r="G129" s="3">
        <v>803.6</v>
      </c>
      <c r="H129" s="4">
        <v>0</v>
      </c>
      <c r="I129" s="3">
        <v>851.2</v>
      </c>
      <c r="J129" s="3">
        <v>4071</v>
      </c>
      <c r="K129" s="9">
        <f>+SUM(FIJOS_DICIEMBRE_2021[[#This Row],[SBRUTO ]]-FIJOS_DICIEMBRE_2021[[#This Row],[AFP]]-FIJOS_DICIEMBRE_2021[[#This Row],[ ISR ]]-FIJOS_DICIEMBRE_2021[[#This Row],[SFS]]-FIJOS_DICIEMBRE_2021[[#This Row],[ OTROS ]])</f>
        <v>22274.2</v>
      </c>
      <c r="L129" s="2" t="s">
        <v>15</v>
      </c>
      <c r="M129" s="10" t="s">
        <v>20</v>
      </c>
    </row>
    <row r="130" spans="1:13" s="11" customFormat="1" x14ac:dyDescent="0.25">
      <c r="A130" s="19">
        <v>123</v>
      </c>
      <c r="B130" s="12" t="s">
        <v>200</v>
      </c>
      <c r="C130" s="12" t="s">
        <v>311</v>
      </c>
      <c r="D130" s="12" t="s">
        <v>303</v>
      </c>
      <c r="E130" s="12" t="s">
        <v>333</v>
      </c>
      <c r="F130" s="3">
        <v>28000</v>
      </c>
      <c r="G130" s="3">
        <v>803.6</v>
      </c>
      <c r="H130" s="4">
        <v>0</v>
      </c>
      <c r="I130" s="3">
        <v>851.2</v>
      </c>
      <c r="J130" s="3">
        <v>5071</v>
      </c>
      <c r="K130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30" s="2" t="s">
        <v>15</v>
      </c>
      <c r="M130" s="10" t="s">
        <v>20</v>
      </c>
    </row>
    <row r="131" spans="1:13" s="11" customFormat="1" x14ac:dyDescent="0.25">
      <c r="A131" s="36">
        <v>124</v>
      </c>
      <c r="B131" s="42" t="s">
        <v>156</v>
      </c>
      <c r="C131" s="42" t="s">
        <v>312</v>
      </c>
      <c r="D131" s="42" t="s">
        <v>303</v>
      </c>
      <c r="E131" s="42" t="s">
        <v>188</v>
      </c>
      <c r="F131" s="3">
        <v>28000</v>
      </c>
      <c r="G131" s="3">
        <v>803.6</v>
      </c>
      <c r="H131" s="4">
        <v>0</v>
      </c>
      <c r="I131" s="3">
        <v>851.2</v>
      </c>
      <c r="J131" s="3">
        <v>11272.26</v>
      </c>
      <c r="K131" s="9">
        <f>+SUM(FIJOS_DICIEMBRE_2021[[#This Row],[SBRUTO ]]-FIJOS_DICIEMBRE_2021[[#This Row],[AFP]]-FIJOS_DICIEMBRE_2021[[#This Row],[ ISR ]]-FIJOS_DICIEMBRE_2021[[#This Row],[SFS]]-FIJOS_DICIEMBRE_2021[[#This Row],[ OTROS ]])</f>
        <v>15072.94</v>
      </c>
      <c r="L131" s="2" t="s">
        <v>15</v>
      </c>
      <c r="M131" s="10" t="s">
        <v>20</v>
      </c>
    </row>
    <row r="132" spans="1:13" s="11" customFormat="1" x14ac:dyDescent="0.25">
      <c r="A132" s="46">
        <v>125</v>
      </c>
      <c r="B132" s="12" t="s">
        <v>315</v>
      </c>
      <c r="C132" s="12" t="s">
        <v>316</v>
      </c>
      <c r="D132" s="12" t="s">
        <v>303</v>
      </c>
      <c r="E132" s="12" t="s">
        <v>188</v>
      </c>
      <c r="F132" s="45">
        <v>28000</v>
      </c>
      <c r="G132" s="3">
        <v>803.6</v>
      </c>
      <c r="H132" s="4">
        <v>0</v>
      </c>
      <c r="I132" s="3">
        <v>851.2</v>
      </c>
      <c r="J132" s="3">
        <v>25</v>
      </c>
      <c r="K132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2" s="2" t="s">
        <v>15</v>
      </c>
      <c r="M132" s="10" t="s">
        <v>20</v>
      </c>
    </row>
    <row r="133" spans="1:13" s="11" customFormat="1" x14ac:dyDescent="0.25">
      <c r="A133" s="46">
        <v>126</v>
      </c>
      <c r="B133" s="2" t="s">
        <v>314</v>
      </c>
      <c r="C133" s="12" t="s">
        <v>313</v>
      </c>
      <c r="D133" s="12" t="s">
        <v>303</v>
      </c>
      <c r="E133" s="12" t="s">
        <v>188</v>
      </c>
      <c r="F133" s="45">
        <v>28000</v>
      </c>
      <c r="G133" s="3">
        <v>803.6</v>
      </c>
      <c r="H133" s="4">
        <v>0</v>
      </c>
      <c r="I133" s="3">
        <v>851.2</v>
      </c>
      <c r="J133" s="3">
        <v>25</v>
      </c>
      <c r="K133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3" s="2" t="s">
        <v>15</v>
      </c>
      <c r="M133" s="10" t="s">
        <v>20</v>
      </c>
    </row>
    <row r="134" spans="1:13" s="11" customFormat="1" x14ac:dyDescent="0.25">
      <c r="A134" s="46">
        <v>127</v>
      </c>
      <c r="B134" s="12" t="s">
        <v>317</v>
      </c>
      <c r="C134" s="12" t="s">
        <v>318</v>
      </c>
      <c r="D134" s="12" t="s">
        <v>303</v>
      </c>
      <c r="E134" s="12" t="s">
        <v>188</v>
      </c>
      <c r="F134" s="3">
        <v>28000</v>
      </c>
      <c r="G134" s="3">
        <v>803.6</v>
      </c>
      <c r="H134" s="4">
        <v>0</v>
      </c>
      <c r="I134" s="3">
        <v>851.2</v>
      </c>
      <c r="J134" s="3">
        <v>25</v>
      </c>
      <c r="K134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4" s="2" t="s">
        <v>15</v>
      </c>
      <c r="M134" s="10" t="s">
        <v>20</v>
      </c>
    </row>
    <row r="135" spans="1:13" x14ac:dyDescent="0.25">
      <c r="A135" s="43"/>
      <c r="B135" s="44"/>
      <c r="C135" s="44"/>
      <c r="D135" s="44"/>
      <c r="E135" s="44"/>
      <c r="F135" s="47">
        <f>SUBTOTAL(109,FIJOS_DICIEMBRE_2021[[SBRUTO ]])</f>
        <v>5011480.2699999986</v>
      </c>
      <c r="G135" s="41">
        <f>SUBTOTAL(109,FIJOS_DICIEMBRE_2021[AFP])</f>
        <v>143829.48000000007</v>
      </c>
      <c r="H135" s="40">
        <f>SUBTOTAL(109,FIJOS_DICIEMBRE_2021[[ ISR ]])</f>
        <v>161545.71999999991</v>
      </c>
      <c r="I135" s="38">
        <f>SUBTOTAL(109,FIJOS_DICIEMBRE_2021[SFS])</f>
        <v>152349.01000000013</v>
      </c>
      <c r="J135" s="38">
        <f>SUBTOTAL(109,FIJOS_DICIEMBRE_2021[[ OTROS ]])</f>
        <v>890366.41</v>
      </c>
      <c r="K135" s="38">
        <f>SUBTOTAL(109,FIJOS_DICIEMBRE_2021[NETO])</f>
        <v>3663389.6500000027</v>
      </c>
      <c r="L135" s="37"/>
      <c r="M135" s="39"/>
    </row>
    <row r="136" spans="1:13" x14ac:dyDescent="0.25">
      <c r="A136" s="48"/>
      <c r="B136" s="49"/>
      <c r="C136" s="49"/>
      <c r="D136" s="49"/>
      <c r="E136" s="49"/>
      <c r="F136" s="50"/>
    </row>
    <row r="140" spans="1:13" ht="15" customHeight="1" x14ac:dyDescent="0.25"/>
    <row r="141" spans="1:13" ht="15" customHeight="1" x14ac:dyDescent="0.25"/>
    <row r="144" spans="1:13" ht="15" x14ac:dyDescent="0.25">
      <c r="A144" s="34" t="s">
        <v>335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5" x14ac:dyDescent="0.25">
      <c r="A145" s="34" t="s">
        <v>336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</sheetData>
  <dataConsolidate/>
  <mergeCells count="4">
    <mergeCell ref="A145:M145"/>
    <mergeCell ref="A3:M3"/>
    <mergeCell ref="A4:M4"/>
    <mergeCell ref="A144:M144"/>
  </mergeCells>
  <pageMargins left="0.23622047244094491" right="0.23622047244094491" top="0.39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 FEBRERO 2022</vt:lpstr>
      <vt:lpstr>'FIJOS  FEBRERO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Ortiz, Leslie</cp:lastModifiedBy>
  <cp:lastPrinted>2022-02-09T12:51:01Z</cp:lastPrinted>
  <dcterms:created xsi:type="dcterms:W3CDTF">2021-10-08T14:04:48Z</dcterms:created>
  <dcterms:modified xsi:type="dcterms:W3CDTF">2022-03-15T12:28:31Z</dcterms:modified>
</cp:coreProperties>
</file>