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ortiz\Google Drive\TRABAJO INAFOCAM\Comunicaciones 2022\Nomina 2022\MAYO\"/>
    </mc:Choice>
  </mc:AlternateContent>
  <xr:revisionPtr revIDLastSave="0" documentId="13_ncr:1_{787AECAD-0544-43B5-83BF-283C2B25013B}" xr6:coauthVersionLast="47" xr6:coauthVersionMax="47" xr10:uidLastSave="{00000000-0000-0000-0000-000000000000}"/>
  <bookViews>
    <workbookView xWindow="-120" yWindow="-120" windowWidth="20730" windowHeight="11160" xr2:uid="{D6D7EEB9-444E-4493-8A5A-8D5CEF591C11}"/>
  </bookViews>
  <sheets>
    <sheet name="MAYO" sheetId="1" r:id="rId1"/>
  </sheets>
  <definedNames>
    <definedName name="subtotales">MAYO!$68:$68</definedName>
    <definedName name="_xlnm.Print_Titles" localSheetId="0">MAYO!$2:$7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2" i="1" l="1"/>
  <c r="K14" i="1"/>
  <c r="K36" i="1"/>
  <c r="K15" i="1"/>
  <c r="K57" i="1"/>
  <c r="K18" i="1" l="1"/>
  <c r="J67" i="1"/>
  <c r="I67" i="1"/>
  <c r="H67" i="1"/>
  <c r="G67" i="1"/>
  <c r="F67" i="1"/>
  <c r="K25" i="1"/>
  <c r="K26" i="1"/>
  <c r="K19" i="1"/>
  <c r="K20" i="1"/>
  <c r="K9" i="1"/>
  <c r="K13" i="1"/>
  <c r="K11" i="1"/>
  <c r="K10" i="1"/>
  <c r="K12" i="1"/>
  <c r="K27" i="1"/>
  <c r="K28" i="1"/>
  <c r="K30" i="1"/>
  <c r="K31" i="1"/>
  <c r="K32" i="1"/>
  <c r="K33" i="1"/>
  <c r="K34" i="1"/>
  <c r="K35" i="1"/>
  <c r="K37" i="1"/>
  <c r="K16" i="1"/>
  <c r="K17" i="1"/>
  <c r="K38" i="1"/>
  <c r="K42" i="1"/>
  <c r="K41" i="1"/>
  <c r="K39" i="1"/>
  <c r="K40" i="1"/>
  <c r="K49" i="1"/>
  <c r="K24" i="1"/>
  <c r="K43" i="1"/>
  <c r="K46" i="1"/>
  <c r="K45" i="1"/>
  <c r="K47" i="1"/>
  <c r="K44" i="1"/>
  <c r="K48" i="1"/>
  <c r="K23" i="1"/>
  <c r="K50" i="1"/>
  <c r="K51" i="1"/>
  <c r="K8" i="1"/>
  <c r="K52" i="1"/>
  <c r="K53" i="1"/>
  <c r="K54" i="1"/>
  <c r="K63" i="1"/>
  <c r="K56" i="1"/>
  <c r="K55" i="1"/>
  <c r="K60" i="1"/>
  <c r="K59" i="1"/>
  <c r="K58" i="1"/>
  <c r="K21" i="1"/>
  <c r="K61" i="1"/>
  <c r="K62" i="1"/>
  <c r="K29" i="1"/>
  <c r="K64" i="1"/>
  <c r="K65" i="1"/>
  <c r="K66" i="1"/>
  <c r="K67" i="1" l="1"/>
</calcChain>
</file>

<file path=xl/sharedStrings.xml><?xml version="1.0" encoding="utf-8"?>
<sst xmlns="http://schemas.openxmlformats.org/spreadsheetml/2006/main" count="491" uniqueCount="220">
  <si>
    <t>INAFOCAM</t>
  </si>
  <si>
    <t>CANT</t>
  </si>
  <si>
    <t>NOMBRE</t>
  </si>
  <si>
    <t>APELLIDO</t>
  </si>
  <si>
    <t>CARGO</t>
  </si>
  <si>
    <t>AFP</t>
  </si>
  <si>
    <t>SFS</t>
  </si>
  <si>
    <t xml:space="preserve"> ISR </t>
  </si>
  <si>
    <t xml:space="preserve"> OTROS </t>
  </si>
  <si>
    <t xml:space="preserve">  SNETO  </t>
  </si>
  <si>
    <t>STATUS</t>
  </si>
  <si>
    <t>GENERO</t>
  </si>
  <si>
    <t>JEAN CARLO</t>
  </si>
  <si>
    <t>PANIAGUA OVALLES</t>
  </si>
  <si>
    <t>CENTRO DE DOCUMENTACION EDUCATIVA</t>
  </si>
  <si>
    <t>TECNICO DOCUMENTACION</t>
  </si>
  <si>
    <t>CONTRATO</t>
  </si>
  <si>
    <t>M</t>
  </si>
  <si>
    <t>MARGARITA</t>
  </si>
  <si>
    <t>OGANDO FAMILIA</t>
  </si>
  <si>
    <t>ENCARGADO</t>
  </si>
  <si>
    <t>F</t>
  </si>
  <si>
    <t>FRANCY LOANNY</t>
  </si>
  <si>
    <t>DE LOS SANTOS SUERO</t>
  </si>
  <si>
    <t>DEPARTAMENTO DE BECAS</t>
  </si>
  <si>
    <t>JOSEFINA ALTAGRACIA</t>
  </si>
  <si>
    <t>GOMEZ ACOSTA</t>
  </si>
  <si>
    <t>TECNICO</t>
  </si>
  <si>
    <t>JOHANNA ANTONIA</t>
  </si>
  <si>
    <t>SANTOS DIAZ</t>
  </si>
  <si>
    <t>DEPARTAMENTO DE COMUNICACIONES</t>
  </si>
  <si>
    <t>TECNICO ADM</t>
  </si>
  <si>
    <t>CESAR NAPOLEON</t>
  </si>
  <si>
    <t>DUVERNAY CESPEDES</t>
  </si>
  <si>
    <t>ENCARGADO DE DPTO. COMUNICACIONES</t>
  </si>
  <si>
    <t>HECTOR</t>
  </si>
  <si>
    <t>MENDOZA REYNOSO</t>
  </si>
  <si>
    <t>PERIODISTA</t>
  </si>
  <si>
    <t>LEYVIS VERUSKA</t>
  </si>
  <si>
    <t>CASTILLO CASTILLO</t>
  </si>
  <si>
    <t>ANA RAMONA</t>
  </si>
  <si>
    <t>ONDINA ALTAGRACIA</t>
  </si>
  <si>
    <t>ORTEGA GUZMAN</t>
  </si>
  <si>
    <t>DEPARTAMENTO DE FORMACION CONTINUA</t>
  </si>
  <si>
    <t>ANALISTA DE SISTEMAS INFORMATICOS</t>
  </si>
  <si>
    <t>EUDIS ISAIAS</t>
  </si>
  <si>
    <t>DIAZ CABRAL</t>
  </si>
  <si>
    <t>SOPORTE TECNICO</t>
  </si>
  <si>
    <t>GLADYS ELIZABETH</t>
  </si>
  <si>
    <t>FIGUEREO BAEZ</t>
  </si>
  <si>
    <t>DEPARTAMENTO DE INVESTIGACION Y EVALUACION</t>
  </si>
  <si>
    <t>ANALISTA</t>
  </si>
  <si>
    <t>YUDERCA EMILIA</t>
  </si>
  <si>
    <t>MATOS DIAZ</t>
  </si>
  <si>
    <t>ANALISTA DE CALIDAD EN LA GESTION</t>
  </si>
  <si>
    <t>ERICK LEWIS</t>
  </si>
  <si>
    <t>DEPARTAMENTO DE PLANIFICACION Y DESARROLLO</t>
  </si>
  <si>
    <t>JESUS ALBERTO</t>
  </si>
  <si>
    <t>MARTE SANTIAGO</t>
  </si>
  <si>
    <t>KATHERINE</t>
  </si>
  <si>
    <t>TEJEDA HEREDIA</t>
  </si>
  <si>
    <t>DEPARTAMENTO DE POSTGRADO</t>
  </si>
  <si>
    <t>MABEL MASSIEL</t>
  </si>
  <si>
    <t>JIMENEZ DE LOS SANTOS</t>
  </si>
  <si>
    <t>DEPARTAMENTO DE RECURSOS HUMANOS</t>
  </si>
  <si>
    <t>ANA</t>
  </si>
  <si>
    <t>TEJEDA CONTRERAS</t>
  </si>
  <si>
    <t>ENCARGADO DE PERSONAL</t>
  </si>
  <si>
    <t>IRENO ALGEDIS</t>
  </si>
  <si>
    <t>DIAZ FIRPO</t>
  </si>
  <si>
    <t xml:space="preserve">DEPARTAMENTO DE TECNOLOGIA DE LA INFORMACION </t>
  </si>
  <si>
    <t>TECNICO EN SOPORTE INFOR</t>
  </si>
  <si>
    <t>JULIO CESAR</t>
  </si>
  <si>
    <t>FRANCO MEDINA</t>
  </si>
  <si>
    <t>ENCARGADO DE TECNOLOGIA DE LA INF</t>
  </si>
  <si>
    <t>MARIA CAROLINA</t>
  </si>
  <si>
    <t>CORDERO CORDERO</t>
  </si>
  <si>
    <t>OSCAR ALBERTO</t>
  </si>
  <si>
    <t>MORENO GREEN</t>
  </si>
  <si>
    <t>MARIA MERCEDES</t>
  </si>
  <si>
    <t>BUENO LIRANZO</t>
  </si>
  <si>
    <t>YUDELY</t>
  </si>
  <si>
    <t>GUZMAN PEREZ</t>
  </si>
  <si>
    <t>DEPARTAMENTO FINANCIERO</t>
  </si>
  <si>
    <t>REMMY ALBERTO</t>
  </si>
  <si>
    <t>ADAMES RAMIREZ</t>
  </si>
  <si>
    <t>ENCARGADO DE DPTO. FINANCIERO</t>
  </si>
  <si>
    <t>MARTIRES</t>
  </si>
  <si>
    <t>AGUERO POZO</t>
  </si>
  <si>
    <t>DEPARTAMENTO JURIDICO</t>
  </si>
  <si>
    <t>PARALEGAL</t>
  </si>
  <si>
    <t>ANALISTA LEGAL</t>
  </si>
  <si>
    <t>MIGUEL ELIAS</t>
  </si>
  <si>
    <t>SUAREZ PEREZ</t>
  </si>
  <si>
    <t>MAGDALENA</t>
  </si>
  <si>
    <t>PONCIANO FLORIAN</t>
  </si>
  <si>
    <t>ELIZABETH MERCEDES</t>
  </si>
  <si>
    <t>PEREZ ROSA</t>
  </si>
  <si>
    <t>SARAY</t>
  </si>
  <si>
    <t>DEL ROSARIO ROJAS</t>
  </si>
  <si>
    <t>DIRECCION ADMINISTRATIVA Y FINANCIERA</t>
  </si>
  <si>
    <t>FRANCIS DOLORES</t>
  </si>
  <si>
    <t>GERMAN DE DOMINGUEZ</t>
  </si>
  <si>
    <t>JOSE ENRIQUE</t>
  </si>
  <si>
    <t>CORPORAN AMADOR</t>
  </si>
  <si>
    <t>DIRECCION EJECUTIVA</t>
  </si>
  <si>
    <t>ASESOR</t>
  </si>
  <si>
    <t>SANCHEZ RODRIGUEZ</t>
  </si>
  <si>
    <t>JANIA BEATRIZ</t>
  </si>
  <si>
    <t>BLANCO PUELLO</t>
  </si>
  <si>
    <t>ANGELA</t>
  </si>
  <si>
    <t>DOMINGUEZ ALMONTE</t>
  </si>
  <si>
    <t>DIVISION DE CONTABILIDAD</t>
  </si>
  <si>
    <t>ENRIQUETA</t>
  </si>
  <si>
    <t>GONZALEZ CORREA</t>
  </si>
  <si>
    <t>ENCARGADO DE CONTABILIDAD</t>
  </si>
  <si>
    <t>ROSA ELINELY</t>
  </si>
  <si>
    <t>VALENZUELA OVIEDO</t>
  </si>
  <si>
    <t>CONTADOR</t>
  </si>
  <si>
    <t>ANALISTA FINANCIERO</t>
  </si>
  <si>
    <t>DANIEL</t>
  </si>
  <si>
    <t>DIAZ HERRERA</t>
  </si>
  <si>
    <t>DIVISION DE GESTION DE PAGO A PROGRAMAS FORMATIVOS</t>
  </si>
  <si>
    <t>RAFAEL ANTONIO</t>
  </si>
  <si>
    <t>HIDALGO DURAN</t>
  </si>
  <si>
    <t>YELITZA YANIBEL</t>
  </si>
  <si>
    <t>GERONIMO RAMIREZ</t>
  </si>
  <si>
    <t>CINTHIA ODALIS</t>
  </si>
  <si>
    <t>ROMERO ALMONTE</t>
  </si>
  <si>
    <t>WAGNER</t>
  </si>
  <si>
    <t>MATOS GUERRERO</t>
  </si>
  <si>
    <t>DIVISION DE SEGUIMIENTO AL BECARIO</t>
  </si>
  <si>
    <t>PAMELA ALTAGRACIA</t>
  </si>
  <si>
    <t>EUSEBIO LARA</t>
  </si>
  <si>
    <t>SECCION DE COMPRAS Y CONTRATACIONES</t>
  </si>
  <si>
    <t>MORLA GERONIMO</t>
  </si>
  <si>
    <t>SAMUEL LEANDRO</t>
  </si>
  <si>
    <t>CORPORAN ADAMES</t>
  </si>
  <si>
    <t>SECCION DE MANTENIMIENTO</t>
  </si>
  <si>
    <t>ENCARGADO MANT.</t>
  </si>
  <si>
    <t>SANTO</t>
  </si>
  <si>
    <t>CATALINO MARTINEZ</t>
  </si>
  <si>
    <t>SECCION DE TRANSPORTACION</t>
  </si>
  <si>
    <t>ENCARGADO DE SECC</t>
  </si>
  <si>
    <t>JOSE LUIS</t>
  </si>
  <si>
    <t>ABREU FERNANDEZ</t>
  </si>
  <si>
    <t>ENCARGADO DE SERVICIOS GENERALES</t>
  </si>
  <si>
    <t>ABAD</t>
  </si>
  <si>
    <t>MORETA</t>
  </si>
  <si>
    <t>ENCARGADO DE PLANIFICACION</t>
  </si>
  <si>
    <t>ENCARGADO SEGUIMIENTO A BECARIOS</t>
  </si>
  <si>
    <t>ROSILENNYS</t>
  </si>
  <si>
    <t>VALDEZ BAUTISTA</t>
  </si>
  <si>
    <t>OFICINA DE LIBRE ACCESO A LA INFORMACION</t>
  </si>
  <si>
    <t>SECCION DE MAYORDOMIA</t>
  </si>
  <si>
    <t>JOSE DANIEL</t>
  </si>
  <si>
    <t>ARIZA ULERIO</t>
  </si>
  <si>
    <t>DIVISION DE SERVICIOS GENERALES</t>
  </si>
  <si>
    <t>ENCARGADO DE REGISTRO Y CONTROL</t>
  </si>
  <si>
    <t>ENCARGADO DE SECC DE COMPRAS Y C.</t>
  </si>
  <si>
    <t>MATEO FELIPE</t>
  </si>
  <si>
    <t>MEDINA BATISTA</t>
  </si>
  <si>
    <t>LUISA MARIA</t>
  </si>
  <si>
    <t>DE LOS SANTOS MATIAS</t>
  </si>
  <si>
    <t xml:space="preserve">MICHAEL </t>
  </si>
  <si>
    <t>ORTIZ SANTOS</t>
  </si>
  <si>
    <t>DEPARTAMENTO DE FORMACION INICIAL</t>
  </si>
  <si>
    <t>MIGUEL ANIBAL</t>
  </si>
  <si>
    <t>ECHAVARRIA TAVERAS</t>
  </si>
  <si>
    <t>DIVISION DE ARCHIVO Y CORREPONDENCIA</t>
  </si>
  <si>
    <t>ENCARGADO DE SECCION</t>
  </si>
  <si>
    <t>1 DE ABRIL DEL 2022</t>
  </si>
  <si>
    <t>DISEÑADOR GRAFICO</t>
  </si>
  <si>
    <t>1 DE MARZO DEL 2022</t>
  </si>
  <si>
    <t xml:space="preserve"> SUELDO BRUTO </t>
  </si>
  <si>
    <t>FECHA DE CONTRATO</t>
  </si>
  <si>
    <t>INICIO</t>
  </si>
  <si>
    <t>TERMINO</t>
  </si>
  <si>
    <t>1 DE MAYO DEL 2022</t>
  </si>
  <si>
    <t>1 DE MAYO 2022</t>
  </si>
  <si>
    <t>1 DE JUNIO DEL 2022</t>
  </si>
  <si>
    <t>1 DE DICIEMBRE DEL 2021</t>
  </si>
  <si>
    <t>DEPARTAMENTO</t>
  </si>
  <si>
    <t>Total</t>
  </si>
  <si>
    <t>TECNICO COMUNICACIONES</t>
  </si>
  <si>
    <t xml:space="preserve">1 DE FEBRERO DEL 2022 </t>
  </si>
  <si>
    <t xml:space="preserve">1 DE ENERO DEL 2022 </t>
  </si>
  <si>
    <t>1 DE JULIO DEL 2022</t>
  </si>
  <si>
    <t>1 DE AGOSTO  DEL 2022</t>
  </si>
  <si>
    <t>MUÑOZ RODRIGUEZ</t>
  </si>
  <si>
    <t xml:space="preserve">MARINA DEL CARMEN </t>
  </si>
  <si>
    <t>CAMACHO ROSARIO</t>
  </si>
  <si>
    <t xml:space="preserve">ENCARGADA DE CAPACITACION </t>
  </si>
  <si>
    <t>DIVISION DE EVALUACION DEL DESEMPEÑO Y CAPACITACION</t>
  </si>
  <si>
    <t>1 DE SEPTIEMBRE DEL 2022</t>
  </si>
  <si>
    <t xml:space="preserve">1 DE MARZO DEL 2022 </t>
  </si>
  <si>
    <t xml:space="preserve">CARMEN MICHAEL </t>
  </si>
  <si>
    <t>MONTERO VERIGUETE</t>
  </si>
  <si>
    <t xml:space="preserve"> 1 DE ABRIL DEL 2022 </t>
  </si>
  <si>
    <t>1 DE OCTUBRE DEL 2022</t>
  </si>
  <si>
    <t xml:space="preserve">DIRECTOR ADM FINANCIERO    </t>
  </si>
  <si>
    <t xml:space="preserve">1 DE MAYO 2022 </t>
  </si>
  <si>
    <t>1 de NOVIEMBRE del 2022</t>
  </si>
  <si>
    <t>ENCARGADO DE DPTO . DIVISION</t>
  </si>
  <si>
    <t xml:space="preserve">DIVISION DE CALIDAD EN LA GESTION </t>
  </si>
  <si>
    <t>WILQUIN ANTONIO</t>
  </si>
  <si>
    <t xml:space="preserve"> D' OLEO JAQUEZ </t>
  </si>
  <si>
    <t>1 DE NOVIEMBRE DEL 2022</t>
  </si>
  <si>
    <t>SOPORTE TECNICO INFORMATICO</t>
  </si>
  <si>
    <t xml:space="preserve">1 DE ABRIL DEL 2022 </t>
  </si>
  <si>
    <t>NÓMINA  EMPLEADOS TEMPORALES ADM  - MAYO  2022</t>
  </si>
  <si>
    <t>YAMILETH MAITE</t>
  </si>
  <si>
    <t>DIAZ HERNANDEZ</t>
  </si>
  <si>
    <t>FRANSHESKA PATRICIA</t>
  </si>
  <si>
    <t>COLLADO DE DELGADO</t>
  </si>
  <si>
    <t>COORDINADORA</t>
  </si>
  <si>
    <r>
      <t>GUILLERMO PE</t>
    </r>
    <r>
      <rPr>
        <sz val="10"/>
        <color theme="1"/>
        <rFont val="Calibri"/>
        <family val="2"/>
      </rPr>
      <t>Ñ</t>
    </r>
    <r>
      <rPr>
        <sz val="10"/>
        <color theme="1"/>
        <rFont val="Candara"/>
        <family val="2"/>
      </rPr>
      <t>A</t>
    </r>
  </si>
  <si>
    <t>TECNICO ARCHIVISTICA</t>
  </si>
  <si>
    <t>TECNICO CONTABILIDAD</t>
  </si>
  <si>
    <t>ANALISTA DE COMPRAS Y CONTRATACIONES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</si>
</sst>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0"/>
      <color theme="1"/>
      <name val="Candara"/>
      <family val="2"/>
    </font>
    <font>
      <sz val="10"/>
      <color theme="1"/>
      <name val="Candara"/>
      <family val="2"/>
    </font>
    <font>
      <b/>
      <sz val="10"/>
      <color rgb="FF000000"/>
      <name val="Candara"/>
      <family val="2"/>
    </font>
    <font>
      <sz val="10"/>
      <color rgb="FF000000"/>
      <name val="Candara"/>
      <family val="2"/>
    </font>
    <font>
      <sz val="10"/>
      <name val="Candara"/>
      <family val="2"/>
    </font>
    <font>
      <b/>
      <sz val="10"/>
      <name val="Candara"/>
      <family val="2"/>
    </font>
    <font>
      <sz val="10"/>
      <color theme="1"/>
      <name val="Calibri"/>
      <family val="2"/>
    </font>
    <font>
      <b/>
      <sz val="14"/>
      <color theme="1"/>
      <name val="Candara"/>
      <family val="2"/>
    </font>
    <font>
      <b/>
      <sz val="12"/>
      <color theme="1"/>
      <name val="Candar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9">
    <xf numFmtId="0" fontId="0" fillId="0" borderId="0" xfId="0"/>
    <xf numFmtId="0" fontId="4" fillId="0" borderId="0" xfId="0" applyFont="1"/>
    <xf numFmtId="0" fontId="3" fillId="0" borderId="0" xfId="0" applyFont="1" applyBorder="1" applyAlignment="1">
      <alignment horizontal="center"/>
    </xf>
    <xf numFmtId="43" fontId="3" fillId="0" borderId="0" xfId="1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3" fillId="4" borderId="8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43" fontId="3" fillId="4" borderId="4" xfId="1" applyFont="1" applyFill="1" applyBorder="1" applyAlignment="1">
      <alignment horizontal="center" vertical="center" wrapText="1"/>
    </xf>
    <xf numFmtId="43" fontId="3" fillId="4" borderId="4" xfId="1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3" xfId="0" applyFont="1" applyBorder="1" applyAlignment="1">
      <alignment horizontal="center"/>
    </xf>
    <xf numFmtId="0" fontId="4" fillId="2" borderId="1" xfId="0" applyFont="1" applyFill="1" applyBorder="1"/>
    <xf numFmtId="0" fontId="4" fillId="0" borderId="1" xfId="0" applyFont="1" applyBorder="1"/>
    <xf numFmtId="43" fontId="4" fillId="0" borderId="1" xfId="1" applyFont="1" applyBorder="1"/>
    <xf numFmtId="43" fontId="4" fillId="0" borderId="1" xfId="1" applyFont="1" applyBorder="1" applyAlignment="1">
      <alignment horizontal="right"/>
    </xf>
    <xf numFmtId="0" fontId="4" fillId="0" borderId="2" xfId="0" applyFont="1" applyBorder="1"/>
    <xf numFmtId="0" fontId="6" fillId="0" borderId="1" xfId="0" applyFont="1" applyBorder="1" applyAlignment="1">
      <alignment horizontal="right" vertical="center"/>
    </xf>
    <xf numFmtId="0" fontId="4" fillId="0" borderId="7" xfId="0" applyFont="1" applyBorder="1" applyAlignment="1">
      <alignment horizontal="center"/>
    </xf>
    <xf numFmtId="0" fontId="6" fillId="3" borderId="1" xfId="0" applyFont="1" applyFill="1" applyBorder="1" applyAlignment="1">
      <alignment horizontal="right" vertical="center" wrapText="1"/>
    </xf>
    <xf numFmtId="0" fontId="7" fillId="2" borderId="1" xfId="0" applyFont="1" applyFill="1" applyBorder="1"/>
    <xf numFmtId="43" fontId="4" fillId="2" borderId="1" xfId="1" applyFont="1" applyFill="1" applyBorder="1"/>
    <xf numFmtId="43" fontId="4" fillId="2" borderId="1" xfId="1" applyFont="1" applyFill="1" applyBorder="1" applyAlignment="1">
      <alignment horizontal="right"/>
    </xf>
    <xf numFmtId="0" fontId="6" fillId="3" borderId="1" xfId="0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right" vertical="center" wrapText="1"/>
    </xf>
    <xf numFmtId="0" fontId="4" fillId="0" borderId="2" xfId="0" applyFont="1" applyBorder="1" applyAlignment="1">
      <alignment horizontal="center"/>
    </xf>
    <xf numFmtId="0" fontId="7" fillId="2" borderId="5" xfId="0" applyFont="1" applyFill="1" applyBorder="1"/>
    <xf numFmtId="0" fontId="4" fillId="0" borderId="5" xfId="0" applyFont="1" applyBorder="1"/>
    <xf numFmtId="43" fontId="4" fillId="0" borderId="5" xfId="1" applyFont="1" applyBorder="1"/>
    <xf numFmtId="43" fontId="4" fillId="2" borderId="5" xfId="1" applyFont="1" applyFill="1" applyBorder="1"/>
    <xf numFmtId="43" fontId="4" fillId="2" borderId="5" xfId="1" applyFont="1" applyFill="1" applyBorder="1" applyAlignment="1">
      <alignment horizontal="right"/>
    </xf>
    <xf numFmtId="0" fontId="4" fillId="0" borderId="6" xfId="0" applyFont="1" applyBorder="1" applyAlignment="1">
      <alignment horizontal="center"/>
    </xf>
    <xf numFmtId="0" fontId="7" fillId="2" borderId="0" xfId="0" applyFont="1" applyFill="1" applyBorder="1"/>
    <xf numFmtId="0" fontId="4" fillId="0" borderId="0" xfId="0" applyFont="1" applyBorder="1"/>
    <xf numFmtId="43" fontId="4" fillId="0" borderId="0" xfId="1" applyFont="1" applyBorder="1"/>
    <xf numFmtId="43" fontId="4" fillId="2" borderId="0" xfId="1" applyFont="1" applyFill="1" applyBorder="1"/>
    <xf numFmtId="43" fontId="4" fillId="2" borderId="0" xfId="1" applyFont="1" applyFill="1" applyBorder="1" applyAlignment="1">
      <alignment horizontal="center"/>
    </xf>
    <xf numFmtId="0" fontId="6" fillId="2" borderId="0" xfId="0" applyFont="1" applyFill="1" applyBorder="1" applyAlignment="1">
      <alignment horizontal="right" vertical="center" wrapText="1"/>
    </xf>
    <xf numFmtId="0" fontId="4" fillId="0" borderId="0" xfId="0" applyFont="1" applyBorder="1" applyAlignment="1">
      <alignment horizontal="center"/>
    </xf>
    <xf numFmtId="43" fontId="4" fillId="0" borderId="0" xfId="1" applyFont="1"/>
    <xf numFmtId="43" fontId="4" fillId="0" borderId="0" xfId="1" applyFont="1" applyAlignment="1">
      <alignment horizontal="center"/>
    </xf>
    <xf numFmtId="0" fontId="4" fillId="0" borderId="0" xfId="0" applyFont="1" applyAlignment="1">
      <alignment horizontal="right"/>
    </xf>
    <xf numFmtId="43" fontId="4" fillId="0" borderId="1" xfId="1" applyNumberFormat="1" applyFont="1" applyBorder="1"/>
    <xf numFmtId="0" fontId="3" fillId="0" borderId="0" xfId="0" applyFont="1" applyBorder="1" applyAlignment="1">
      <alignment horizontal="center" wrapText="1"/>
    </xf>
    <xf numFmtId="0" fontId="3" fillId="4" borderId="4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0" fontId="4" fillId="2" borderId="1" xfId="0" applyFont="1" applyFill="1" applyBorder="1" applyAlignment="1">
      <alignment wrapText="1"/>
    </xf>
    <xf numFmtId="0" fontId="4" fillId="0" borderId="5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4" fillId="0" borderId="0" xfId="0" applyFont="1" applyAlignment="1">
      <alignment wrapText="1"/>
    </xf>
    <xf numFmtId="0" fontId="4" fillId="2" borderId="2" xfId="0" applyFont="1" applyFill="1" applyBorder="1"/>
    <xf numFmtId="0" fontId="6" fillId="2" borderId="1" xfId="0" applyFont="1" applyFill="1" applyBorder="1" applyAlignment="1">
      <alignment horizontal="right" vertical="center"/>
    </xf>
    <xf numFmtId="0" fontId="4" fillId="2" borderId="7" xfId="0" applyFont="1" applyFill="1" applyBorder="1" applyAlignment="1">
      <alignment horizontal="center"/>
    </xf>
    <xf numFmtId="0" fontId="7" fillId="2" borderId="1" xfId="0" applyFont="1" applyFill="1" applyBorder="1" applyAlignment="1">
      <alignment wrapText="1"/>
    </xf>
    <xf numFmtId="43" fontId="4" fillId="2" borderId="7" xfId="1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8" fillId="2" borderId="12" xfId="0" applyFont="1" applyFill="1" applyBorder="1"/>
    <xf numFmtId="0" fontId="3" fillId="0" borderId="12" xfId="0" applyFont="1" applyBorder="1"/>
    <xf numFmtId="0" fontId="3" fillId="0" borderId="12" xfId="0" applyFont="1" applyBorder="1" applyAlignment="1">
      <alignment wrapText="1"/>
    </xf>
    <xf numFmtId="43" fontId="3" fillId="0" borderId="12" xfId="0" applyNumberFormat="1" applyFont="1" applyBorder="1"/>
    <xf numFmtId="43" fontId="3" fillId="0" borderId="12" xfId="0" applyNumberFormat="1" applyFont="1" applyBorder="1" applyAlignment="1">
      <alignment horizontal="center"/>
    </xf>
    <xf numFmtId="0" fontId="5" fillId="2" borderId="12" xfId="0" applyFont="1" applyFill="1" applyBorder="1" applyAlignment="1">
      <alignment horizontal="right" vertical="center" wrapText="1"/>
    </xf>
    <xf numFmtId="0" fontId="3" fillId="0" borderId="13" xfId="0" applyFont="1" applyBorder="1" applyAlignment="1">
      <alignment horizontal="center"/>
    </xf>
    <xf numFmtId="0" fontId="4" fillId="0" borderId="0" xfId="0" applyFont="1" applyBorder="1" applyAlignment="1"/>
    <xf numFmtId="0" fontId="11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5" fillId="4" borderId="1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36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ndara"/>
        <family val="2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medium">
          <color indexed="64"/>
        </right>
        <top style="medium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ndara"/>
        <family val="2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ndara"/>
        <family val="2"/>
        <scheme val="none"/>
      </font>
      <fill>
        <patternFill patternType="solid">
          <fgColor indexed="64"/>
          <bgColor theme="0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medium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ndara"/>
        <family val="2"/>
        <scheme val="none"/>
      </font>
      <fill>
        <patternFill patternType="solid">
          <fgColor indexed="64"/>
          <bgColor theme="0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ndara"/>
        <family val="2"/>
        <scheme val="none"/>
      </font>
      <fill>
        <patternFill patternType="solid">
          <fgColor indexed="64"/>
          <bgColor theme="0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medium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ndara"/>
        <family val="2"/>
        <scheme val="none"/>
      </font>
      <fill>
        <patternFill patternType="solid">
          <fgColor indexed="64"/>
          <bgColor theme="0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ndara"/>
        <family val="2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medium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ndara"/>
        <family val="2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ndara"/>
        <family val="2"/>
        <scheme val="none"/>
      </font>
      <numFmt numFmtId="35" formatCode="_-* #,##0.00_-;\-* #,##0.00_-;_-* &quot;-&quot;??_-;_-@_-"/>
      <border diagonalUp="0" diagonalDown="0" outline="0">
        <left style="thin">
          <color indexed="64"/>
        </left>
        <right style="thin">
          <color indexed="64"/>
        </right>
        <top style="medium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ndara"/>
        <family val="2"/>
        <scheme val="none"/>
      </font>
      <numFmt numFmtId="35" formatCode="_-* #,##0.00_-;\-* #,##0.00_-;_-* &quot;-&quot;??_-;_-@_-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ndara"/>
        <family val="2"/>
        <scheme val="none"/>
      </font>
      <numFmt numFmtId="35" formatCode="_-* #,##0.00_-;\-* #,##0.00_-;_-* &quot;-&quot;??_-;_-@_-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medium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ndara"/>
        <family val="2"/>
        <scheme val="none"/>
      </font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ndara"/>
        <family val="2"/>
        <scheme val="none"/>
      </font>
      <numFmt numFmtId="35" formatCode="_-* #,##0.00_-;\-* #,##0.00_-;_-* &quot;-&quot;??_-;_-@_-"/>
      <border diagonalUp="0" diagonalDown="0" outline="0">
        <left style="thin">
          <color indexed="64"/>
        </left>
        <right style="thin">
          <color indexed="64"/>
        </right>
        <top style="medium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ndara"/>
        <family val="2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ndara"/>
        <family val="2"/>
        <scheme val="none"/>
      </font>
      <numFmt numFmtId="35" formatCode="_-* #,##0.00_-;\-* #,##0.00_-;_-* &quot;-&quot;??_-;_-@_-"/>
      <border diagonalUp="0" diagonalDown="0" outline="0">
        <left style="thin">
          <color indexed="64"/>
        </left>
        <right style="thin">
          <color indexed="64"/>
        </right>
        <top style="medium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ndara"/>
        <family val="2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ndara"/>
        <family val="2"/>
        <scheme val="none"/>
      </font>
      <numFmt numFmtId="35" formatCode="_-* #,##0.00_-;\-* #,##0.00_-;_-* &quot;-&quot;??_-;_-@_-"/>
      <border diagonalUp="0" diagonalDown="0" outline="0">
        <left style="thin">
          <color indexed="64"/>
        </left>
        <right style="thin">
          <color indexed="64"/>
        </right>
        <top style="medium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ndara"/>
        <family val="2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ndara"/>
        <family val="2"/>
        <scheme val="none"/>
      </font>
      <numFmt numFmtId="35" formatCode="_-* #,##0.00_-;\-* #,##0.00_-;_-* &quot;-&quot;??_-;_-@_-"/>
      <border diagonalUp="0" diagonalDown="0" outline="0">
        <left style="thin">
          <color indexed="64"/>
        </left>
        <right style="thin">
          <color indexed="64"/>
        </right>
        <top style="medium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ndara"/>
        <family val="2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ndara"/>
        <family val="2"/>
        <scheme val="none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medium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ndara"/>
        <family val="2"/>
        <scheme val="none"/>
      </font>
      <alignment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ndara"/>
        <family val="2"/>
        <scheme val="none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medium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ndara"/>
        <family val="2"/>
        <scheme val="none"/>
      </font>
      <alignment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ndara"/>
        <family val="2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medium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ndara"/>
        <family val="2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ndara"/>
        <family val="2"/>
        <scheme val="none"/>
      </font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medium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ndara"/>
        <family val="2"/>
        <scheme val="none"/>
      </font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ndara"/>
        <family val="2"/>
        <scheme val="none"/>
      </font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medium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ndara"/>
        <family val="2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medium">
          <color indexed="64"/>
        </top>
      </border>
    </dxf>
    <dxf>
      <font>
        <b/>
        <strike val="0"/>
        <outline val="0"/>
        <shadow val="0"/>
        <u val="none"/>
        <vertAlign val="baseline"/>
        <sz val="10"/>
        <name val="Candara"/>
        <family val="2"/>
        <scheme val="none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ndara"/>
        <family val="2"/>
        <scheme val="none"/>
      </font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ndara"/>
        <family val="2"/>
        <scheme val="none"/>
      </font>
    </dxf>
  </dxfs>
  <tableStyles count="1" defaultTableStyle="TableStyleMedium2" defaultPivotStyle="PivotStyleLight16">
    <tableStyle name="CONTRATADOS" pivot="0" count="0" xr9:uid="{53DC9F3A-91D4-4DA5-89A6-651C3BB099E5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606</xdr:colOff>
      <xdr:row>1</xdr:row>
      <xdr:rowOff>47624</xdr:rowOff>
    </xdr:from>
    <xdr:to>
      <xdr:col>2</xdr:col>
      <xdr:colOff>74221</xdr:colOff>
      <xdr:row>4</xdr:row>
      <xdr:rowOff>84763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767B52C5-2A06-401B-BB45-C14C45F929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6535" y="210910"/>
          <a:ext cx="1679257" cy="690282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8A3B589-3F54-459E-9A2B-8F34855895A7}" name="CONTRATADO_OCTUBRE_2021" displayName="CONTRATADO_OCTUBRE_2021" ref="A7:O67" totalsRowCount="1" headerRowDxfId="35" dataDxfId="33" totalsRowDxfId="31" headerRowBorderDxfId="34" tableBorderDxfId="32" totalsRowBorderDxfId="30">
  <autoFilter ref="A7:O66" xr:uid="{F8A3B589-3F54-459E-9A2B-8F34855895A7}"/>
  <sortState xmlns:xlrd2="http://schemas.microsoft.com/office/spreadsheetml/2017/richdata2" ref="A8:O66">
    <sortCondition ref="D9:D66" customList="Dirección Ejecutiva,Subdirección Ejecutiva,Sección Seguridad (Policía Nacional),Departamento de Comunicaciones,Oficina Libre Acceso a la Información Pública,OFICINA DE LIBRE ACCESO A LA INFORMACIÓN,OFICINA DE LIBRE ACCESO A LA INFORMACION,Departamento Jurídico,Departamento de Planificación y Desarrollo,División de Formulación,Monitoreo y Evaluación de PPP,División Desarrollo Institucional,División Calidad en la Gestión,Departamento de Recursos Humanos,División Registro,Control y Nómina,División Evaluación del Desempeño y Capacitación,División Organización del Trabajo y Compensación,Departamento de Tecnología de la Información y Comunicación,División Administración de Servicio TIC,División Operaciones TIC,Dirección de Formación y Desarrollo Profesional,Departamento de Becas,División Seguimiento a Becarios y Egresados,Departamento de Formación Inicial Docente,Departamento de Posgrado,Departamento de Formación Continua,Departamento de Investigación y Evaluación,Centro de Documentación Educativa,Dirección Administrativa y Financiera,Departamento Financiero,División Contabilidad,División Gestión de Pagos a Programas Formativos,Sección Presupuesto,Sección Compras y Contrataciones,Departamento Administrativo,División Archivo y Correspondencia,División Servicios Generales,Sección de Mantenimiento,Sección Mayordomía,Sección Transportación"/>
    <sortCondition descending="1" ref="F9:F66"/>
    <sortCondition ref="B9:B66"/>
  </sortState>
  <tableColumns count="15">
    <tableColumn id="1" xr3:uid="{622E60AA-443B-4CBC-9E1C-0DFA9E2370EA}" name="CANT" totalsRowLabel="Total" dataDxfId="29" totalsRowDxfId="28"/>
    <tableColumn id="2" xr3:uid="{F66CE18E-9153-4BA6-A856-FCC2DACEABFA}" name="NOMBRE" dataDxfId="27" totalsRowDxfId="26"/>
    <tableColumn id="3" xr3:uid="{3230414A-2318-4076-A4AB-4062BB6A70F9}" name="APELLIDO" dataDxfId="25" totalsRowDxfId="24"/>
    <tableColumn id="4" xr3:uid="{F2CA23DA-2E49-4AB0-8E44-175901340E8E}" name="DEPARTAMENTO" dataDxfId="23" totalsRowDxfId="22"/>
    <tableColumn id="5" xr3:uid="{220B212B-65B6-4D67-A428-D2D0AAB752F5}" name="CARGO" dataDxfId="21" totalsRowDxfId="20"/>
    <tableColumn id="6" xr3:uid="{35506EF3-5537-46DA-BF0F-4B1D26DBA02B}" name=" SUELDO BRUTO " totalsRowFunction="sum" dataDxfId="19" totalsRowDxfId="18" dataCellStyle="Millares"/>
    <tableColumn id="7" xr3:uid="{72650CA1-B0B7-42D0-853E-015AEA8DFBB8}" name="AFP" totalsRowFunction="sum" dataDxfId="17" totalsRowDxfId="16" dataCellStyle="Millares"/>
    <tableColumn id="16" xr3:uid="{B57D64F7-B6E9-4963-B598-BA7ACE41CDD8}" name=" ISR " totalsRowFunction="sum" dataDxfId="15" totalsRowDxfId="14" dataCellStyle="Millares"/>
    <tableColumn id="8" xr3:uid="{8CE3DD24-2D1D-4CF2-A963-E3D9DAC84029}" name="SFS" totalsRowFunction="sum" dataDxfId="13" totalsRowDxfId="12" dataCellStyle="Millares"/>
    <tableColumn id="10" xr3:uid="{5750FE22-3A0B-4AFC-9295-2AAE633FD8FC}" name=" OTROS " totalsRowFunction="sum" dataDxfId="11" totalsRowDxfId="10" dataCellStyle="Millares"/>
    <tableColumn id="11" xr3:uid="{CA5704A6-298B-4139-87A2-017275A4A25C}" name="  SNETO  " totalsRowFunction="sum" dataDxfId="9" totalsRowDxfId="8" dataCellStyle="Millares">
      <calculatedColumnFormula>+CONTRATADO_OCTUBRE_2021[[#This Row],[ SUELDO BRUTO ]]-CONTRATADO_OCTUBRE_2021[[#This Row],[AFP]]-CONTRATADO_OCTUBRE_2021[[#This Row],[SFS]]-CONTRATADO_OCTUBRE_2021[[#This Row],[ ISR ]]-CONTRATADO_OCTUBRE_2021[[#This Row],[ OTROS ]]</calculatedColumnFormula>
    </tableColumn>
    <tableColumn id="12" xr3:uid="{04B1141B-2F1E-427B-943A-07E85E1E0A9E}" name="STATUS" dataDxfId="7" totalsRowDxfId="6"/>
    <tableColumn id="13" xr3:uid="{0D419F95-F813-43E7-AA93-B9DDD7722AFA}" name="INICIO" dataDxfId="5" totalsRowDxfId="4"/>
    <tableColumn id="14" xr3:uid="{BA4F4E20-7B05-4CCF-904C-D1B36AB21400}" name="TERMINO" dataDxfId="3" totalsRowDxfId="2"/>
    <tableColumn id="15" xr3:uid="{2C704E2A-3C16-4A13-86E8-72BD33160D05}" name="GENERO" dataDxfId="1" totalsRowDxfId="0"/>
  </tableColumns>
  <tableStyleInfo name="CONTRATADOS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11BE96-3A3D-43D5-8E3F-39C91DD1F420}">
  <dimension ref="A3:O90"/>
  <sheetViews>
    <sheetView showGridLines="0" tabSelected="1" topLeftCell="A56" zoomScale="80" zoomScaleNormal="80" workbookViewId="0">
      <selection activeCell="H63" sqref="H63"/>
    </sheetView>
  </sheetViews>
  <sheetFormatPr baseColWidth="10" defaultRowHeight="12.75" x14ac:dyDescent="0.2"/>
  <cols>
    <col min="1" max="1" width="7.28515625" style="1" customWidth="1"/>
    <col min="2" max="2" width="24" style="1" customWidth="1"/>
    <col min="3" max="3" width="25.42578125" style="1" bestFit="1" customWidth="1"/>
    <col min="4" max="4" width="51.28515625" style="51" customWidth="1"/>
    <col min="5" max="5" width="42.42578125" style="51" bestFit="1" customWidth="1"/>
    <col min="6" max="6" width="17.5703125" style="41" customWidth="1"/>
    <col min="7" max="7" width="18.85546875" style="41" customWidth="1"/>
    <col min="8" max="8" width="16.5703125" style="41" customWidth="1"/>
    <col min="9" max="9" width="17.42578125" style="41" customWidth="1"/>
    <col min="10" max="10" width="20.7109375" style="42" customWidth="1"/>
    <col min="11" max="11" width="24.140625" style="41" customWidth="1"/>
    <col min="12" max="12" width="21.7109375" style="1" customWidth="1"/>
    <col min="13" max="13" width="28.42578125" style="43" customWidth="1"/>
    <col min="14" max="14" width="31.28515625" style="43" customWidth="1"/>
    <col min="15" max="15" width="12.42578125" style="1" customWidth="1"/>
    <col min="16" max="16384" width="11.42578125" style="1"/>
  </cols>
  <sheetData>
    <row r="3" spans="1:15" ht="18.75" x14ac:dyDescent="0.3">
      <c r="A3" s="67" t="s">
        <v>0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</row>
    <row r="4" spans="1:15" ht="18.75" x14ac:dyDescent="0.3">
      <c r="A4" s="67" t="s">
        <v>210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</row>
    <row r="5" spans="1:15" x14ac:dyDescent="0.2">
      <c r="A5" s="2"/>
      <c r="B5" s="2"/>
      <c r="C5" s="2"/>
      <c r="D5" s="45"/>
      <c r="E5" s="45"/>
      <c r="F5" s="3"/>
      <c r="G5" s="3"/>
      <c r="H5" s="3"/>
      <c r="I5" s="3"/>
      <c r="J5" s="3"/>
      <c r="K5" s="3"/>
      <c r="L5" s="2"/>
      <c r="M5" s="4"/>
      <c r="N5" s="4"/>
      <c r="O5" s="2"/>
    </row>
    <row r="6" spans="1:15" x14ac:dyDescent="0.2">
      <c r="A6" s="2"/>
      <c r="B6" s="2"/>
      <c r="C6" s="2"/>
      <c r="D6" s="45"/>
      <c r="E6" s="45"/>
      <c r="F6" s="3"/>
      <c r="G6" s="3"/>
      <c r="H6" s="3"/>
      <c r="I6" s="3"/>
      <c r="J6" s="3"/>
      <c r="K6" s="3"/>
      <c r="L6" s="2"/>
      <c r="M6" s="68" t="s">
        <v>175</v>
      </c>
      <c r="N6" s="68"/>
      <c r="O6" s="2"/>
    </row>
    <row r="7" spans="1:15" s="12" customFormat="1" x14ac:dyDescent="0.25">
      <c r="A7" s="5" t="s">
        <v>1</v>
      </c>
      <c r="B7" s="6" t="s">
        <v>2</v>
      </c>
      <c r="C7" s="6" t="s">
        <v>3</v>
      </c>
      <c r="D7" s="46" t="s">
        <v>182</v>
      </c>
      <c r="E7" s="46" t="s">
        <v>4</v>
      </c>
      <c r="F7" s="7" t="s">
        <v>174</v>
      </c>
      <c r="G7" s="8" t="s">
        <v>5</v>
      </c>
      <c r="H7" s="8" t="s">
        <v>7</v>
      </c>
      <c r="I7" s="8" t="s">
        <v>6</v>
      </c>
      <c r="J7" s="8" t="s">
        <v>8</v>
      </c>
      <c r="K7" s="8" t="s">
        <v>9</v>
      </c>
      <c r="L7" s="9" t="s">
        <v>10</v>
      </c>
      <c r="M7" s="10" t="s">
        <v>176</v>
      </c>
      <c r="N7" s="10" t="s">
        <v>177</v>
      </c>
      <c r="O7" s="11" t="s">
        <v>11</v>
      </c>
    </row>
    <row r="8" spans="1:15" x14ac:dyDescent="0.2">
      <c r="A8" s="13">
        <v>1</v>
      </c>
      <c r="B8" s="22" t="s">
        <v>103</v>
      </c>
      <c r="C8" s="14" t="s">
        <v>104</v>
      </c>
      <c r="D8" s="48" t="s">
        <v>105</v>
      </c>
      <c r="E8" s="47" t="s">
        <v>106</v>
      </c>
      <c r="F8" s="16">
        <v>90000</v>
      </c>
      <c r="G8" s="16">
        <v>2583</v>
      </c>
      <c r="H8" s="16">
        <v>9753.1200000000008</v>
      </c>
      <c r="I8" s="16">
        <v>2736</v>
      </c>
      <c r="J8" s="17">
        <v>25</v>
      </c>
      <c r="K8" s="16">
        <f>+CONTRATADO_OCTUBRE_2021[[#This Row],[ SUELDO BRUTO ]]-CONTRATADO_OCTUBRE_2021[[#This Row],[AFP]]-CONTRATADO_OCTUBRE_2021[[#This Row],[SFS]]-CONTRATADO_OCTUBRE_2021[[#This Row],[ ISR ]]-CONTRATADO_OCTUBRE_2021[[#This Row],[ OTROS ]]</f>
        <v>74902.880000000005</v>
      </c>
      <c r="L8" s="18" t="s">
        <v>16</v>
      </c>
      <c r="M8" s="19" t="s">
        <v>178</v>
      </c>
      <c r="N8" s="21" t="s">
        <v>207</v>
      </c>
      <c r="O8" s="20" t="s">
        <v>17</v>
      </c>
    </row>
    <row r="9" spans="1:15" x14ac:dyDescent="0.2">
      <c r="A9" s="13">
        <v>2</v>
      </c>
      <c r="B9" s="14" t="s">
        <v>32</v>
      </c>
      <c r="C9" s="14" t="s">
        <v>33</v>
      </c>
      <c r="D9" s="48" t="s">
        <v>30</v>
      </c>
      <c r="E9" s="47" t="s">
        <v>34</v>
      </c>
      <c r="F9" s="16">
        <v>130000</v>
      </c>
      <c r="G9" s="16">
        <v>3731</v>
      </c>
      <c r="H9" s="16">
        <v>19162.12</v>
      </c>
      <c r="I9" s="16">
        <v>3952</v>
      </c>
      <c r="J9" s="17">
        <v>25</v>
      </c>
      <c r="K9" s="16">
        <f>+CONTRATADO_OCTUBRE_2021[[#This Row],[ SUELDO BRUTO ]]-CONTRATADO_OCTUBRE_2021[[#This Row],[AFP]]-CONTRATADO_OCTUBRE_2021[[#This Row],[SFS]]-CONTRATADO_OCTUBRE_2021[[#This Row],[ ISR ]]-CONTRATADO_OCTUBRE_2021[[#This Row],[ OTROS ]]</f>
        <v>103129.88</v>
      </c>
      <c r="L9" s="18" t="s">
        <v>16</v>
      </c>
      <c r="M9" s="19" t="s">
        <v>178</v>
      </c>
      <c r="N9" s="21" t="s">
        <v>207</v>
      </c>
      <c r="O9" s="20" t="s">
        <v>17</v>
      </c>
    </row>
    <row r="10" spans="1:15" x14ac:dyDescent="0.2">
      <c r="A10" s="13">
        <v>3</v>
      </c>
      <c r="B10" s="14" t="s">
        <v>38</v>
      </c>
      <c r="C10" s="14" t="s">
        <v>39</v>
      </c>
      <c r="D10" s="48" t="s">
        <v>30</v>
      </c>
      <c r="E10" s="47" t="s">
        <v>37</v>
      </c>
      <c r="F10" s="16">
        <v>65000</v>
      </c>
      <c r="G10" s="16">
        <v>1865.5</v>
      </c>
      <c r="H10" s="16">
        <v>4427.58</v>
      </c>
      <c r="I10" s="16">
        <v>1976</v>
      </c>
      <c r="J10" s="17">
        <v>25</v>
      </c>
      <c r="K10" s="16">
        <f>+CONTRATADO_OCTUBRE_2021[[#This Row],[ SUELDO BRUTO ]]-CONTRATADO_OCTUBRE_2021[[#This Row],[AFP]]-CONTRATADO_OCTUBRE_2021[[#This Row],[SFS]]-CONTRATADO_OCTUBRE_2021[[#This Row],[ ISR ]]-CONTRATADO_OCTUBRE_2021[[#This Row],[ OTROS ]]</f>
        <v>56705.919999999998</v>
      </c>
      <c r="L10" s="18" t="s">
        <v>16</v>
      </c>
      <c r="M10" s="19" t="s">
        <v>178</v>
      </c>
      <c r="N10" s="21" t="s">
        <v>207</v>
      </c>
      <c r="O10" s="20" t="s">
        <v>21</v>
      </c>
    </row>
    <row r="11" spans="1:15" x14ac:dyDescent="0.2">
      <c r="A11" s="13">
        <v>4</v>
      </c>
      <c r="B11" s="14" t="s">
        <v>35</v>
      </c>
      <c r="C11" s="14" t="s">
        <v>36</v>
      </c>
      <c r="D11" s="48" t="s">
        <v>30</v>
      </c>
      <c r="E11" s="47" t="s">
        <v>37</v>
      </c>
      <c r="F11" s="16">
        <v>55000</v>
      </c>
      <c r="G11" s="16">
        <v>1578.5</v>
      </c>
      <c r="H11" s="16">
        <v>2559.6799999999998</v>
      </c>
      <c r="I11" s="16">
        <v>1672</v>
      </c>
      <c r="J11" s="17">
        <v>25</v>
      </c>
      <c r="K11" s="16">
        <f>+CONTRATADO_OCTUBRE_2021[[#This Row],[ SUELDO BRUTO ]]-CONTRATADO_OCTUBRE_2021[[#This Row],[AFP]]-CONTRATADO_OCTUBRE_2021[[#This Row],[SFS]]-CONTRATADO_OCTUBRE_2021[[#This Row],[ ISR ]]-CONTRATADO_OCTUBRE_2021[[#This Row],[ OTROS ]]</f>
        <v>49164.82</v>
      </c>
      <c r="L11" s="18" t="s">
        <v>16</v>
      </c>
      <c r="M11" s="19" t="s">
        <v>178</v>
      </c>
      <c r="N11" s="21" t="s">
        <v>207</v>
      </c>
      <c r="O11" s="20" t="s">
        <v>17</v>
      </c>
    </row>
    <row r="12" spans="1:15" x14ac:dyDescent="0.2">
      <c r="A12" s="13">
        <v>5</v>
      </c>
      <c r="B12" s="22" t="s">
        <v>28</v>
      </c>
      <c r="C12" s="14" t="s">
        <v>29</v>
      </c>
      <c r="D12" s="48" t="s">
        <v>30</v>
      </c>
      <c r="E12" s="47" t="s">
        <v>184</v>
      </c>
      <c r="F12" s="16">
        <v>47000</v>
      </c>
      <c r="G12" s="23">
        <v>1348.9</v>
      </c>
      <c r="H12" s="23">
        <v>1430.6</v>
      </c>
      <c r="I12" s="23">
        <v>1428.8</v>
      </c>
      <c r="J12" s="24">
        <v>15071</v>
      </c>
      <c r="K12" s="16">
        <f>+CONTRATADO_OCTUBRE_2021[[#This Row],[ SUELDO BRUTO ]]-CONTRATADO_OCTUBRE_2021[[#This Row],[AFP]]-CONTRATADO_OCTUBRE_2021[[#This Row],[SFS]]-CONTRATADO_OCTUBRE_2021[[#This Row],[ ISR ]]-CONTRATADO_OCTUBRE_2021[[#This Row],[ OTROS ]]</f>
        <v>27720.699999999997</v>
      </c>
      <c r="L12" s="18" t="s">
        <v>16</v>
      </c>
      <c r="M12" s="19" t="s">
        <v>178</v>
      </c>
      <c r="N12" s="19" t="s">
        <v>178</v>
      </c>
      <c r="O12" s="20" t="s">
        <v>21</v>
      </c>
    </row>
    <row r="13" spans="1:15" x14ac:dyDescent="0.2">
      <c r="A13" s="13">
        <v>6</v>
      </c>
      <c r="B13" s="14" t="s">
        <v>40</v>
      </c>
      <c r="C13" s="14" t="s">
        <v>189</v>
      </c>
      <c r="D13" s="48" t="s">
        <v>30</v>
      </c>
      <c r="E13" s="47" t="s">
        <v>172</v>
      </c>
      <c r="F13" s="16">
        <v>42000</v>
      </c>
      <c r="G13" s="16">
        <v>1205.4000000000001</v>
      </c>
      <c r="H13" s="16">
        <v>724.92</v>
      </c>
      <c r="I13" s="16">
        <v>1276.8</v>
      </c>
      <c r="J13" s="17">
        <v>25</v>
      </c>
      <c r="K13" s="16">
        <f>+CONTRATADO_OCTUBRE_2021[[#This Row],[ SUELDO BRUTO ]]-CONTRATADO_OCTUBRE_2021[[#This Row],[AFP]]-CONTRATADO_OCTUBRE_2021[[#This Row],[SFS]]-CONTRATADO_OCTUBRE_2021[[#This Row],[ ISR ]]-CONTRATADO_OCTUBRE_2021[[#This Row],[ OTROS ]]</f>
        <v>38767.879999999997</v>
      </c>
      <c r="L13" s="18" t="s">
        <v>16</v>
      </c>
      <c r="M13" s="19" t="s">
        <v>178</v>
      </c>
      <c r="N13" s="21" t="s">
        <v>179</v>
      </c>
      <c r="O13" s="20" t="s">
        <v>21</v>
      </c>
    </row>
    <row r="14" spans="1:15" x14ac:dyDescent="0.2">
      <c r="A14" s="13">
        <v>7</v>
      </c>
      <c r="B14" s="22" t="s">
        <v>211</v>
      </c>
      <c r="C14" s="14" t="s">
        <v>212</v>
      </c>
      <c r="D14" s="48" t="s">
        <v>30</v>
      </c>
      <c r="E14" s="47" t="s">
        <v>184</v>
      </c>
      <c r="F14" s="16">
        <v>50000</v>
      </c>
      <c r="G14" s="16">
        <v>1435</v>
      </c>
      <c r="H14" s="16">
        <v>1854</v>
      </c>
      <c r="I14" s="16">
        <v>1520</v>
      </c>
      <c r="J14" s="17">
        <v>25</v>
      </c>
      <c r="K14" s="44">
        <f>+CONTRATADO_OCTUBRE_2021[[#This Row],[ SUELDO BRUTO ]]-CONTRATADO_OCTUBRE_2021[[#This Row],[AFP]]-CONTRATADO_OCTUBRE_2021[[#This Row],[SFS]]-CONTRATADO_OCTUBRE_2021[[#This Row],[ ISR ]]-CONTRATADO_OCTUBRE_2021[[#This Row],[ OTROS ]]</f>
        <v>45166</v>
      </c>
      <c r="L14" s="18" t="s">
        <v>16</v>
      </c>
      <c r="M14" s="21" t="s">
        <v>198</v>
      </c>
      <c r="N14" s="21" t="s">
        <v>199</v>
      </c>
      <c r="O14" s="20" t="s">
        <v>21</v>
      </c>
    </row>
    <row r="15" spans="1:15" x14ac:dyDescent="0.2">
      <c r="A15" s="13">
        <v>8</v>
      </c>
      <c r="B15" s="22" t="s">
        <v>160</v>
      </c>
      <c r="C15" s="14" t="s">
        <v>161</v>
      </c>
      <c r="D15" s="48" t="s">
        <v>153</v>
      </c>
      <c r="E15" s="47" t="s">
        <v>170</v>
      </c>
      <c r="F15" s="16">
        <v>86867</v>
      </c>
      <c r="G15" s="16">
        <v>2493.08</v>
      </c>
      <c r="H15" s="16">
        <v>9016.16</v>
      </c>
      <c r="I15" s="16">
        <v>2640.76</v>
      </c>
      <c r="J15" s="17">
        <v>4177.01</v>
      </c>
      <c r="K15" s="16">
        <f>+CONTRATADO_OCTUBRE_2021[[#This Row],[ SUELDO BRUTO ]]-CONTRATADO_OCTUBRE_2021[[#This Row],[AFP]]-CONTRATADO_OCTUBRE_2021[[#This Row],[SFS]]-CONTRATADO_OCTUBRE_2021[[#This Row],[ ISR ]]-CONTRATADO_OCTUBRE_2021[[#This Row],[ OTROS ]]</f>
        <v>68539.990000000005</v>
      </c>
      <c r="L15" s="18" t="s">
        <v>16</v>
      </c>
      <c r="M15" s="21" t="s">
        <v>195</v>
      </c>
      <c r="N15" s="21" t="s">
        <v>194</v>
      </c>
      <c r="O15" s="20" t="s">
        <v>17</v>
      </c>
    </row>
    <row r="16" spans="1:15" x14ac:dyDescent="0.2">
      <c r="A16" s="13">
        <v>9</v>
      </c>
      <c r="B16" s="22" t="s">
        <v>65</v>
      </c>
      <c r="C16" s="15" t="s">
        <v>66</v>
      </c>
      <c r="D16" s="47" t="s">
        <v>64</v>
      </c>
      <c r="E16" s="47" t="s">
        <v>67</v>
      </c>
      <c r="F16" s="16">
        <v>150579</v>
      </c>
      <c r="G16" s="16">
        <v>4321.62</v>
      </c>
      <c r="H16" s="16">
        <v>24002.81</v>
      </c>
      <c r="I16" s="16">
        <v>4577.6000000000004</v>
      </c>
      <c r="J16" s="17">
        <v>52715.75</v>
      </c>
      <c r="K16" s="16">
        <f>+CONTRATADO_OCTUBRE_2021[[#This Row],[ SUELDO BRUTO ]]-CONTRATADO_OCTUBRE_2021[[#This Row],[AFP]]-CONTRATADO_OCTUBRE_2021[[#This Row],[SFS]]-CONTRATADO_OCTUBRE_2021[[#This Row],[ ISR ]]-CONTRATADO_OCTUBRE_2021[[#This Row],[ OTROS ]]</f>
        <v>64961.22</v>
      </c>
      <c r="L16" s="18" t="s">
        <v>16</v>
      </c>
      <c r="M16" s="19" t="s">
        <v>186</v>
      </c>
      <c r="N16" s="19" t="s">
        <v>187</v>
      </c>
      <c r="O16" s="20" t="s">
        <v>21</v>
      </c>
    </row>
    <row r="17" spans="1:15" x14ac:dyDescent="0.2">
      <c r="A17" s="13">
        <v>10</v>
      </c>
      <c r="B17" s="22" t="s">
        <v>62</v>
      </c>
      <c r="C17" s="15" t="s">
        <v>63</v>
      </c>
      <c r="D17" s="47" t="s">
        <v>64</v>
      </c>
      <c r="E17" s="47" t="s">
        <v>158</v>
      </c>
      <c r="F17" s="16">
        <v>90000</v>
      </c>
      <c r="G17" s="16">
        <v>2583</v>
      </c>
      <c r="H17" s="16">
        <v>9753.1200000000008</v>
      </c>
      <c r="I17" s="16">
        <v>2736</v>
      </c>
      <c r="J17" s="17">
        <v>25</v>
      </c>
      <c r="K17" s="16">
        <f>+CONTRATADO_OCTUBRE_2021[[#This Row],[ SUELDO BRUTO ]]-CONTRATADO_OCTUBRE_2021[[#This Row],[AFP]]-CONTRATADO_OCTUBRE_2021[[#This Row],[SFS]]-CONTRATADO_OCTUBRE_2021[[#This Row],[ ISR ]]-CONTRATADO_OCTUBRE_2021[[#This Row],[ OTROS ]]</f>
        <v>74902.880000000005</v>
      </c>
      <c r="L17" s="18" t="s">
        <v>16</v>
      </c>
      <c r="M17" s="19" t="s">
        <v>178</v>
      </c>
      <c r="N17" s="21" t="s">
        <v>207</v>
      </c>
      <c r="O17" s="20" t="s">
        <v>21</v>
      </c>
    </row>
    <row r="18" spans="1:15" x14ac:dyDescent="0.2">
      <c r="A18" s="13">
        <v>11</v>
      </c>
      <c r="B18" s="22" t="s">
        <v>190</v>
      </c>
      <c r="C18" s="15" t="s">
        <v>191</v>
      </c>
      <c r="D18" s="47" t="s">
        <v>193</v>
      </c>
      <c r="E18" s="47" t="s">
        <v>192</v>
      </c>
      <c r="F18" s="16">
        <v>90000</v>
      </c>
      <c r="G18" s="16">
        <v>2583</v>
      </c>
      <c r="H18" s="16">
        <v>9415.59</v>
      </c>
      <c r="I18" s="16">
        <v>2736</v>
      </c>
      <c r="J18" s="17">
        <v>1375.12</v>
      </c>
      <c r="K18" s="44">
        <f>+CONTRATADO_OCTUBRE_2021[[#This Row],[ SUELDO BRUTO ]]-CONTRATADO_OCTUBRE_2021[[#This Row],[AFP]]-CONTRATADO_OCTUBRE_2021[[#This Row],[SFS]]-CONTRATADO_OCTUBRE_2021[[#This Row],[ ISR ]]-CONTRATADO_OCTUBRE_2021[[#This Row],[ OTROS ]]</f>
        <v>73890.290000000008</v>
      </c>
      <c r="L18" s="18" t="s">
        <v>16</v>
      </c>
      <c r="M18" s="26" t="s">
        <v>173</v>
      </c>
      <c r="N18" s="21" t="s">
        <v>194</v>
      </c>
      <c r="O18" s="27" t="s">
        <v>21</v>
      </c>
    </row>
    <row r="19" spans="1:15" x14ac:dyDescent="0.2">
      <c r="A19" s="13">
        <v>12</v>
      </c>
      <c r="B19" s="14" t="s">
        <v>22</v>
      </c>
      <c r="C19" s="15" t="s">
        <v>23</v>
      </c>
      <c r="D19" s="47" t="s">
        <v>24</v>
      </c>
      <c r="E19" s="47" t="s">
        <v>20</v>
      </c>
      <c r="F19" s="16">
        <v>130000</v>
      </c>
      <c r="G19" s="16">
        <v>3731</v>
      </c>
      <c r="H19" s="16">
        <v>19162.12</v>
      </c>
      <c r="I19" s="16">
        <v>3952</v>
      </c>
      <c r="J19" s="17">
        <v>15491.43</v>
      </c>
      <c r="K19" s="16">
        <f>+CONTRATADO_OCTUBRE_2021[[#This Row],[ SUELDO BRUTO ]]-CONTRATADO_OCTUBRE_2021[[#This Row],[AFP]]-CONTRATADO_OCTUBRE_2021[[#This Row],[SFS]]-CONTRATADO_OCTUBRE_2021[[#This Row],[ ISR ]]-CONTRATADO_OCTUBRE_2021[[#This Row],[ OTROS ]]</f>
        <v>87663.450000000012</v>
      </c>
      <c r="L19" s="18" t="s">
        <v>16</v>
      </c>
      <c r="M19" s="19" t="s">
        <v>178</v>
      </c>
      <c r="N19" s="21" t="s">
        <v>207</v>
      </c>
      <c r="O19" s="20" t="s">
        <v>21</v>
      </c>
    </row>
    <row r="20" spans="1:15" x14ac:dyDescent="0.2">
      <c r="A20" s="13">
        <v>13</v>
      </c>
      <c r="B20" s="14" t="s">
        <v>25</v>
      </c>
      <c r="C20" s="15" t="s">
        <v>26</v>
      </c>
      <c r="D20" s="47" t="s">
        <v>24</v>
      </c>
      <c r="E20" s="47" t="s">
        <v>27</v>
      </c>
      <c r="F20" s="16">
        <v>45000</v>
      </c>
      <c r="G20" s="16">
        <v>1291.5</v>
      </c>
      <c r="H20" s="16">
        <v>1148.33</v>
      </c>
      <c r="I20" s="16">
        <v>1368</v>
      </c>
      <c r="J20" s="17">
        <v>25</v>
      </c>
      <c r="K20" s="16">
        <f>+CONTRATADO_OCTUBRE_2021[[#This Row],[ SUELDO BRUTO ]]-CONTRATADO_OCTUBRE_2021[[#This Row],[AFP]]-CONTRATADO_OCTUBRE_2021[[#This Row],[SFS]]-CONTRATADO_OCTUBRE_2021[[#This Row],[ ISR ]]-CONTRATADO_OCTUBRE_2021[[#This Row],[ OTROS ]]</f>
        <v>41167.17</v>
      </c>
      <c r="L20" s="18" t="s">
        <v>16</v>
      </c>
      <c r="M20" s="21" t="s">
        <v>198</v>
      </c>
      <c r="N20" s="21" t="s">
        <v>199</v>
      </c>
      <c r="O20" s="20" t="s">
        <v>21</v>
      </c>
    </row>
    <row r="21" spans="1:15" x14ac:dyDescent="0.2">
      <c r="A21" s="13">
        <v>14</v>
      </c>
      <c r="B21" s="22" t="s">
        <v>129</v>
      </c>
      <c r="C21" s="15" t="s">
        <v>130</v>
      </c>
      <c r="D21" s="47" t="s">
        <v>131</v>
      </c>
      <c r="E21" s="47" t="s">
        <v>150</v>
      </c>
      <c r="F21" s="16">
        <v>95000</v>
      </c>
      <c r="G21" s="16">
        <v>2726.5</v>
      </c>
      <c r="H21" s="16">
        <v>10929.24</v>
      </c>
      <c r="I21" s="16">
        <v>2888</v>
      </c>
      <c r="J21" s="17">
        <v>25</v>
      </c>
      <c r="K21" s="16">
        <f>+CONTRATADO_OCTUBRE_2021[[#This Row],[ SUELDO BRUTO ]]-CONTRATADO_OCTUBRE_2021[[#This Row],[AFP]]-CONTRATADO_OCTUBRE_2021[[#This Row],[SFS]]-CONTRATADO_OCTUBRE_2021[[#This Row],[ ISR ]]-CONTRATADO_OCTUBRE_2021[[#This Row],[ OTROS ]]</f>
        <v>78431.259999999995</v>
      </c>
      <c r="L21" s="15" t="s">
        <v>16</v>
      </c>
      <c r="M21" s="25" t="s">
        <v>185</v>
      </c>
      <c r="N21" s="25" t="s">
        <v>188</v>
      </c>
      <c r="O21" s="27" t="s">
        <v>17</v>
      </c>
    </row>
    <row r="22" spans="1:15" x14ac:dyDescent="0.2">
      <c r="A22" s="13">
        <v>15</v>
      </c>
      <c r="B22" s="22" t="s">
        <v>213</v>
      </c>
      <c r="C22" s="15" t="s">
        <v>214</v>
      </c>
      <c r="D22" s="47" t="s">
        <v>131</v>
      </c>
      <c r="E22" s="47" t="s">
        <v>215</v>
      </c>
      <c r="F22" s="16">
        <v>50000</v>
      </c>
      <c r="G22" s="16">
        <v>1435</v>
      </c>
      <c r="H22" s="16">
        <v>1854</v>
      </c>
      <c r="I22" s="16">
        <v>1520</v>
      </c>
      <c r="J22" s="17">
        <v>25</v>
      </c>
      <c r="K22" s="44">
        <f>+CONTRATADO_OCTUBRE_2021[[#This Row],[ SUELDO BRUTO ]]-CONTRATADO_OCTUBRE_2021[[#This Row],[AFP]]-CONTRATADO_OCTUBRE_2021[[#This Row],[SFS]]-CONTRATADO_OCTUBRE_2021[[#This Row],[ ISR ]]-CONTRATADO_OCTUBRE_2021[[#This Row],[ OTROS ]]</f>
        <v>45166</v>
      </c>
      <c r="L22" s="15" t="s">
        <v>16</v>
      </c>
      <c r="M22" s="21" t="s">
        <v>209</v>
      </c>
      <c r="N22" s="21" t="s">
        <v>199</v>
      </c>
      <c r="O22" s="27" t="s">
        <v>21</v>
      </c>
    </row>
    <row r="23" spans="1:15" x14ac:dyDescent="0.2">
      <c r="A23" s="13">
        <v>16</v>
      </c>
      <c r="B23" s="22" t="s">
        <v>101</v>
      </c>
      <c r="C23" s="15" t="s">
        <v>102</v>
      </c>
      <c r="D23" s="47" t="s">
        <v>83</v>
      </c>
      <c r="E23" s="47" t="s">
        <v>86</v>
      </c>
      <c r="F23" s="16">
        <v>160000</v>
      </c>
      <c r="G23" s="23">
        <v>4592</v>
      </c>
      <c r="H23" s="23">
        <v>26218.87</v>
      </c>
      <c r="I23" s="23">
        <v>4864</v>
      </c>
      <c r="J23" s="17">
        <v>25</v>
      </c>
      <c r="K23" s="16">
        <f>+CONTRATADO_OCTUBRE_2021[[#This Row],[ SUELDO BRUTO ]]-CONTRATADO_OCTUBRE_2021[[#This Row],[AFP]]-CONTRATADO_OCTUBRE_2021[[#This Row],[SFS]]-CONTRATADO_OCTUBRE_2021[[#This Row],[ ISR ]]-CONTRATADO_OCTUBRE_2021[[#This Row],[ OTROS ]]</f>
        <v>124300.13</v>
      </c>
      <c r="L23" s="18" t="s">
        <v>16</v>
      </c>
      <c r="M23" s="19" t="s">
        <v>186</v>
      </c>
      <c r="N23" s="19" t="s">
        <v>187</v>
      </c>
      <c r="O23" s="20" t="s">
        <v>21</v>
      </c>
    </row>
    <row r="24" spans="1:15" x14ac:dyDescent="0.2">
      <c r="A24" s="13">
        <v>17</v>
      </c>
      <c r="B24" s="22" t="s">
        <v>81</v>
      </c>
      <c r="C24" s="15" t="s">
        <v>82</v>
      </c>
      <c r="D24" s="47" t="s">
        <v>83</v>
      </c>
      <c r="E24" s="47" t="s">
        <v>51</v>
      </c>
      <c r="F24" s="16">
        <v>51480</v>
      </c>
      <c r="G24" s="16">
        <v>1477.48</v>
      </c>
      <c r="H24" s="16">
        <v>2062.88</v>
      </c>
      <c r="I24" s="16">
        <v>1564.99</v>
      </c>
      <c r="J24" s="17">
        <v>25</v>
      </c>
      <c r="K24" s="16">
        <f>+CONTRATADO_OCTUBRE_2021[[#This Row],[ SUELDO BRUTO ]]-CONTRATADO_OCTUBRE_2021[[#This Row],[AFP]]-CONTRATADO_OCTUBRE_2021[[#This Row],[SFS]]-CONTRATADO_OCTUBRE_2021[[#This Row],[ ISR ]]-CONTRATADO_OCTUBRE_2021[[#This Row],[ OTROS ]]</f>
        <v>46349.65</v>
      </c>
      <c r="L24" s="18" t="s">
        <v>16</v>
      </c>
      <c r="M24" s="21" t="s">
        <v>171</v>
      </c>
      <c r="N24" s="19" t="s">
        <v>199</v>
      </c>
      <c r="O24" s="20" t="s">
        <v>21</v>
      </c>
    </row>
    <row r="25" spans="1:15" x14ac:dyDescent="0.2">
      <c r="A25" s="13">
        <v>18</v>
      </c>
      <c r="B25" s="14" t="s">
        <v>18</v>
      </c>
      <c r="C25" s="15" t="s">
        <v>19</v>
      </c>
      <c r="D25" s="47" t="s">
        <v>14</v>
      </c>
      <c r="E25" s="47" t="s">
        <v>20</v>
      </c>
      <c r="F25" s="16">
        <v>120000</v>
      </c>
      <c r="G25" s="16">
        <v>3444</v>
      </c>
      <c r="H25" s="16">
        <v>16809.87</v>
      </c>
      <c r="I25" s="16">
        <v>3648</v>
      </c>
      <c r="J25" s="17">
        <v>25</v>
      </c>
      <c r="K25" s="16">
        <f>+CONTRATADO_OCTUBRE_2021[[#This Row],[ SUELDO BRUTO ]]-CONTRATADO_OCTUBRE_2021[[#This Row],[AFP]]-CONTRATADO_OCTUBRE_2021[[#This Row],[SFS]]-CONTRATADO_OCTUBRE_2021[[#This Row],[ ISR ]]-CONTRATADO_OCTUBRE_2021[[#This Row],[ OTROS ]]</f>
        <v>96073.13</v>
      </c>
      <c r="L25" s="18" t="s">
        <v>16</v>
      </c>
      <c r="M25" s="21" t="s">
        <v>171</v>
      </c>
      <c r="N25" s="19" t="s">
        <v>199</v>
      </c>
      <c r="O25" s="20" t="s">
        <v>21</v>
      </c>
    </row>
    <row r="26" spans="1:15" x14ac:dyDescent="0.2">
      <c r="A26" s="13">
        <v>19</v>
      </c>
      <c r="B26" s="14" t="s">
        <v>12</v>
      </c>
      <c r="C26" s="15" t="s">
        <v>13</v>
      </c>
      <c r="D26" s="47" t="s">
        <v>14</v>
      </c>
      <c r="E26" s="47" t="s">
        <v>15</v>
      </c>
      <c r="F26" s="16">
        <v>40000</v>
      </c>
      <c r="G26" s="16">
        <v>1148</v>
      </c>
      <c r="H26" s="16">
        <v>442.65</v>
      </c>
      <c r="I26" s="16">
        <v>1216</v>
      </c>
      <c r="J26" s="17">
        <v>25</v>
      </c>
      <c r="K26" s="16">
        <f>+CONTRATADO_OCTUBRE_2021[[#This Row],[ SUELDO BRUTO ]]-CONTRATADO_OCTUBRE_2021[[#This Row],[AFP]]-CONTRATADO_OCTUBRE_2021[[#This Row],[SFS]]-CONTRATADO_OCTUBRE_2021[[#This Row],[ ISR ]]-CONTRATADO_OCTUBRE_2021[[#This Row],[ OTROS ]]</f>
        <v>37168.35</v>
      </c>
      <c r="L26" s="18" t="s">
        <v>16</v>
      </c>
      <c r="M26" s="21" t="s">
        <v>171</v>
      </c>
      <c r="N26" s="19" t="s">
        <v>199</v>
      </c>
      <c r="O26" s="20" t="s">
        <v>17</v>
      </c>
    </row>
    <row r="27" spans="1:15" x14ac:dyDescent="0.2">
      <c r="A27" s="13">
        <v>20</v>
      </c>
      <c r="B27" s="22" t="s">
        <v>41</v>
      </c>
      <c r="C27" s="15" t="s">
        <v>42</v>
      </c>
      <c r="D27" s="47" t="s">
        <v>43</v>
      </c>
      <c r="E27" s="47" t="s">
        <v>44</v>
      </c>
      <c r="F27" s="16">
        <v>70000</v>
      </c>
      <c r="G27" s="16">
        <v>2009</v>
      </c>
      <c r="H27" s="16">
        <v>5368.48</v>
      </c>
      <c r="I27" s="16">
        <v>2128</v>
      </c>
      <c r="J27" s="24">
        <v>5192.34</v>
      </c>
      <c r="K27" s="16">
        <f>+CONTRATADO_OCTUBRE_2021[[#This Row],[ SUELDO BRUTO ]]-CONTRATADO_OCTUBRE_2021[[#This Row],[AFP]]-CONTRATADO_OCTUBRE_2021[[#This Row],[SFS]]-CONTRATADO_OCTUBRE_2021[[#This Row],[ ISR ]]-CONTRATADO_OCTUBRE_2021[[#This Row],[ OTROS ]]</f>
        <v>55302.180000000008</v>
      </c>
      <c r="L27" s="18" t="s">
        <v>16</v>
      </c>
      <c r="M27" s="26" t="s">
        <v>173</v>
      </c>
      <c r="N27" s="21" t="s">
        <v>194</v>
      </c>
      <c r="O27" s="20" t="s">
        <v>21</v>
      </c>
    </row>
    <row r="28" spans="1:15" x14ac:dyDescent="0.2">
      <c r="A28" s="13">
        <v>21</v>
      </c>
      <c r="B28" s="22" t="s">
        <v>45</v>
      </c>
      <c r="C28" s="15" t="s">
        <v>46</v>
      </c>
      <c r="D28" s="47" t="s">
        <v>43</v>
      </c>
      <c r="E28" s="47" t="s">
        <v>47</v>
      </c>
      <c r="F28" s="16">
        <v>45000</v>
      </c>
      <c r="G28" s="16">
        <v>1291.5</v>
      </c>
      <c r="H28" s="16">
        <v>1148.33</v>
      </c>
      <c r="I28" s="16">
        <v>1368</v>
      </c>
      <c r="J28" s="24">
        <v>25</v>
      </c>
      <c r="K28" s="16">
        <f>+CONTRATADO_OCTUBRE_2021[[#This Row],[ SUELDO BRUTO ]]-CONTRATADO_OCTUBRE_2021[[#This Row],[AFP]]-CONTRATADO_OCTUBRE_2021[[#This Row],[SFS]]-CONTRATADO_OCTUBRE_2021[[#This Row],[ ISR ]]-CONTRATADO_OCTUBRE_2021[[#This Row],[ OTROS ]]</f>
        <v>41167.17</v>
      </c>
      <c r="L28" s="18" t="s">
        <v>16</v>
      </c>
      <c r="M28" s="26" t="s">
        <v>173</v>
      </c>
      <c r="N28" s="21" t="s">
        <v>194</v>
      </c>
      <c r="O28" s="20" t="s">
        <v>17</v>
      </c>
    </row>
    <row r="29" spans="1:15" x14ac:dyDescent="0.2">
      <c r="A29" s="13">
        <v>22</v>
      </c>
      <c r="B29" s="22" t="s">
        <v>65</v>
      </c>
      <c r="C29" s="15" t="s">
        <v>135</v>
      </c>
      <c r="D29" s="47" t="s">
        <v>43</v>
      </c>
      <c r="E29" s="47" t="s">
        <v>91</v>
      </c>
      <c r="F29" s="16">
        <v>75000</v>
      </c>
      <c r="G29" s="16">
        <v>2152.5</v>
      </c>
      <c r="H29" s="16">
        <v>6309.38</v>
      </c>
      <c r="I29" s="16">
        <v>2280</v>
      </c>
      <c r="J29" s="17">
        <v>25</v>
      </c>
      <c r="K29" s="16">
        <f>+CONTRATADO_OCTUBRE_2021[[#This Row],[ SUELDO BRUTO ]]-CONTRATADO_OCTUBRE_2021[[#This Row],[AFP]]-CONTRATADO_OCTUBRE_2021[[#This Row],[SFS]]-CONTRATADO_OCTUBRE_2021[[#This Row],[ ISR ]]-CONTRATADO_OCTUBRE_2021[[#This Row],[ OTROS ]]</f>
        <v>64233.120000000003</v>
      </c>
      <c r="L29" s="15" t="s">
        <v>16</v>
      </c>
      <c r="M29" s="26" t="s">
        <v>201</v>
      </c>
      <c r="N29" s="26" t="s">
        <v>202</v>
      </c>
      <c r="O29" s="27" t="s">
        <v>21</v>
      </c>
    </row>
    <row r="30" spans="1:15" x14ac:dyDescent="0.2">
      <c r="A30" s="13">
        <v>23</v>
      </c>
      <c r="B30" s="14" t="s">
        <v>164</v>
      </c>
      <c r="C30" s="15" t="s">
        <v>165</v>
      </c>
      <c r="D30" s="47" t="s">
        <v>166</v>
      </c>
      <c r="E30" s="47" t="s">
        <v>31</v>
      </c>
      <c r="F30" s="16">
        <v>42000</v>
      </c>
      <c r="G30" s="16">
        <v>1205.4000000000001</v>
      </c>
      <c r="H30" s="16">
        <v>724.92</v>
      </c>
      <c r="I30" s="16">
        <v>1276.8</v>
      </c>
      <c r="J30" s="24">
        <v>25</v>
      </c>
      <c r="K30" s="16">
        <f>+CONTRATADO_OCTUBRE_2021[[#This Row],[ SUELDO BRUTO ]]-CONTRATADO_OCTUBRE_2021[[#This Row],[AFP]]-CONTRATADO_OCTUBRE_2021[[#This Row],[SFS]]-CONTRATADO_OCTUBRE_2021[[#This Row],[ ISR ]]-CONTRATADO_OCTUBRE_2021[[#This Row],[ OTROS ]]</f>
        <v>38767.879999999997</v>
      </c>
      <c r="L30" s="18" t="s">
        <v>16</v>
      </c>
      <c r="M30" s="26" t="s">
        <v>173</v>
      </c>
      <c r="N30" s="21" t="s">
        <v>194</v>
      </c>
      <c r="O30" s="20" t="s">
        <v>21</v>
      </c>
    </row>
    <row r="31" spans="1:15" x14ac:dyDescent="0.2">
      <c r="A31" s="13">
        <v>24</v>
      </c>
      <c r="B31" s="22" t="s">
        <v>48</v>
      </c>
      <c r="C31" s="14" t="s">
        <v>49</v>
      </c>
      <c r="D31" s="48" t="s">
        <v>50</v>
      </c>
      <c r="E31" s="48" t="s">
        <v>51</v>
      </c>
      <c r="F31" s="23">
        <v>60000</v>
      </c>
      <c r="G31" s="23">
        <v>1722</v>
      </c>
      <c r="H31" s="23">
        <v>3486.68</v>
      </c>
      <c r="I31" s="23">
        <v>1824</v>
      </c>
      <c r="J31" s="24">
        <v>7471</v>
      </c>
      <c r="K31" s="23">
        <f>+CONTRATADO_OCTUBRE_2021[[#This Row],[ SUELDO BRUTO ]]-CONTRATADO_OCTUBRE_2021[[#This Row],[AFP]]-CONTRATADO_OCTUBRE_2021[[#This Row],[SFS]]-CONTRATADO_OCTUBRE_2021[[#This Row],[ ISR ]]-CONTRATADO_OCTUBRE_2021[[#This Row],[ OTROS ]]</f>
        <v>45496.32</v>
      </c>
      <c r="L31" s="52" t="s">
        <v>16</v>
      </c>
      <c r="M31" s="53" t="s">
        <v>185</v>
      </c>
      <c r="N31" s="53" t="s">
        <v>188</v>
      </c>
      <c r="O31" s="54" t="s">
        <v>21</v>
      </c>
    </row>
    <row r="32" spans="1:15" x14ac:dyDescent="0.2">
      <c r="A32" s="13">
        <v>25</v>
      </c>
      <c r="B32" s="22" t="s">
        <v>52</v>
      </c>
      <c r="C32" s="14" t="s">
        <v>53</v>
      </c>
      <c r="D32" s="48" t="s">
        <v>50</v>
      </c>
      <c r="E32" s="48" t="s">
        <v>54</v>
      </c>
      <c r="F32" s="23">
        <v>50000</v>
      </c>
      <c r="G32" s="23">
        <v>1435</v>
      </c>
      <c r="H32" s="23">
        <v>1854</v>
      </c>
      <c r="I32" s="23">
        <v>1520</v>
      </c>
      <c r="J32" s="24">
        <v>25</v>
      </c>
      <c r="K32" s="23">
        <f>+CONTRATADO_OCTUBRE_2021[[#This Row],[ SUELDO BRUTO ]]-CONTRATADO_OCTUBRE_2021[[#This Row],[AFP]]-CONTRATADO_OCTUBRE_2021[[#This Row],[SFS]]-CONTRATADO_OCTUBRE_2021[[#This Row],[ ISR ]]-CONTRATADO_OCTUBRE_2021[[#This Row],[ OTROS ]]</f>
        <v>45166</v>
      </c>
      <c r="L32" s="52" t="s">
        <v>16</v>
      </c>
      <c r="M32" s="26" t="s">
        <v>201</v>
      </c>
      <c r="N32" s="26" t="s">
        <v>202</v>
      </c>
      <c r="O32" s="56" t="s">
        <v>21</v>
      </c>
    </row>
    <row r="33" spans="1:15" x14ac:dyDescent="0.2">
      <c r="A33" s="13">
        <v>26</v>
      </c>
      <c r="B33" s="22" t="s">
        <v>167</v>
      </c>
      <c r="C33" s="15" t="s">
        <v>168</v>
      </c>
      <c r="D33" s="47" t="s">
        <v>56</v>
      </c>
      <c r="E33" s="47" t="s">
        <v>149</v>
      </c>
      <c r="F33" s="16">
        <v>130000</v>
      </c>
      <c r="G33" s="16">
        <v>3731</v>
      </c>
      <c r="H33" s="16">
        <v>19162.12</v>
      </c>
      <c r="I33" s="16">
        <v>3952</v>
      </c>
      <c r="J33" s="24">
        <v>4171</v>
      </c>
      <c r="K33" s="16">
        <f>+CONTRATADO_OCTUBRE_2021[[#This Row],[ SUELDO BRUTO ]]-CONTRATADO_OCTUBRE_2021[[#This Row],[AFP]]-CONTRATADO_OCTUBRE_2021[[#This Row],[SFS]]-CONTRATADO_OCTUBRE_2021[[#This Row],[ ISR ]]-CONTRATADO_OCTUBRE_2021[[#This Row],[ OTROS ]]</f>
        <v>98983.88</v>
      </c>
      <c r="L33" s="18" t="s">
        <v>16</v>
      </c>
      <c r="M33" s="21" t="s">
        <v>173</v>
      </c>
      <c r="N33" s="21" t="s">
        <v>194</v>
      </c>
      <c r="O33" s="20" t="s">
        <v>17</v>
      </c>
    </row>
    <row r="34" spans="1:15" x14ac:dyDescent="0.2">
      <c r="A34" s="13">
        <v>27</v>
      </c>
      <c r="B34" s="22" t="s">
        <v>57</v>
      </c>
      <c r="C34" s="15" t="s">
        <v>58</v>
      </c>
      <c r="D34" s="47" t="s">
        <v>56</v>
      </c>
      <c r="E34" s="47" t="s">
        <v>54</v>
      </c>
      <c r="F34" s="16">
        <v>45000</v>
      </c>
      <c r="G34" s="16">
        <v>1291.5</v>
      </c>
      <c r="H34" s="16">
        <v>1148.33</v>
      </c>
      <c r="I34" s="16">
        <v>1368</v>
      </c>
      <c r="J34" s="24">
        <v>1571</v>
      </c>
      <c r="K34" s="16">
        <f>+CONTRATADO_OCTUBRE_2021[[#This Row],[ SUELDO BRUTO ]]-CONTRATADO_OCTUBRE_2021[[#This Row],[AFP]]-CONTRATADO_OCTUBRE_2021[[#This Row],[SFS]]-CONTRATADO_OCTUBRE_2021[[#This Row],[ ISR ]]-CONTRATADO_OCTUBRE_2021[[#This Row],[ OTROS ]]</f>
        <v>39621.17</v>
      </c>
      <c r="L34" s="18" t="s">
        <v>16</v>
      </c>
      <c r="M34" s="21" t="s">
        <v>173</v>
      </c>
      <c r="N34" s="21" t="s">
        <v>194</v>
      </c>
      <c r="O34" s="20" t="s">
        <v>17</v>
      </c>
    </row>
    <row r="35" spans="1:15" x14ac:dyDescent="0.2">
      <c r="A35" s="13">
        <v>28</v>
      </c>
      <c r="B35" s="22" t="s">
        <v>55</v>
      </c>
      <c r="C35" s="15" t="s">
        <v>216</v>
      </c>
      <c r="D35" s="47" t="s">
        <v>56</v>
      </c>
      <c r="E35" s="47" t="s">
        <v>31</v>
      </c>
      <c r="F35" s="16">
        <v>42000</v>
      </c>
      <c r="G35" s="23">
        <v>1205.4000000000001</v>
      </c>
      <c r="H35" s="23">
        <v>724.92</v>
      </c>
      <c r="I35" s="23">
        <v>1276.8</v>
      </c>
      <c r="J35" s="24">
        <v>1571</v>
      </c>
      <c r="K35" s="16">
        <f>+CONTRATADO_OCTUBRE_2021[[#This Row],[ SUELDO BRUTO ]]-CONTRATADO_OCTUBRE_2021[[#This Row],[AFP]]-CONTRATADO_OCTUBRE_2021[[#This Row],[SFS]]-CONTRATADO_OCTUBRE_2021[[#This Row],[ ISR ]]-CONTRATADO_OCTUBRE_2021[[#This Row],[ OTROS ]]</f>
        <v>37221.879999999997</v>
      </c>
      <c r="L35" s="18" t="s">
        <v>16</v>
      </c>
      <c r="M35" s="19" t="s">
        <v>186</v>
      </c>
      <c r="N35" s="19" t="s">
        <v>187</v>
      </c>
      <c r="O35" s="20" t="s">
        <v>17</v>
      </c>
    </row>
    <row r="36" spans="1:15" x14ac:dyDescent="0.2">
      <c r="A36" s="13">
        <v>29</v>
      </c>
      <c r="B36" s="55" t="s">
        <v>205</v>
      </c>
      <c r="C36" s="15" t="s">
        <v>206</v>
      </c>
      <c r="D36" s="47" t="s">
        <v>204</v>
      </c>
      <c r="E36" s="47" t="s">
        <v>203</v>
      </c>
      <c r="F36" s="16">
        <v>90000</v>
      </c>
      <c r="G36" s="23">
        <v>2583</v>
      </c>
      <c r="H36" s="23">
        <v>9753.1200000000008</v>
      </c>
      <c r="I36" s="23">
        <v>2736</v>
      </c>
      <c r="J36" s="24">
        <v>25</v>
      </c>
      <c r="K36" s="44">
        <f>+CONTRATADO_OCTUBRE_2021[[#This Row],[ SUELDO BRUTO ]]-CONTRATADO_OCTUBRE_2021[[#This Row],[AFP]]-CONTRATADO_OCTUBRE_2021[[#This Row],[SFS]]-CONTRATADO_OCTUBRE_2021[[#This Row],[ ISR ]]-CONTRATADO_OCTUBRE_2021[[#This Row],[ OTROS ]]</f>
        <v>74902.880000000005</v>
      </c>
      <c r="L36" s="18" t="s">
        <v>16</v>
      </c>
      <c r="M36" s="21" t="s">
        <v>171</v>
      </c>
      <c r="N36" s="21" t="s">
        <v>199</v>
      </c>
      <c r="O36" s="27" t="s">
        <v>17</v>
      </c>
    </row>
    <row r="37" spans="1:15" x14ac:dyDescent="0.2">
      <c r="A37" s="13">
        <v>30</v>
      </c>
      <c r="B37" s="22" t="s">
        <v>59</v>
      </c>
      <c r="C37" s="15" t="s">
        <v>60</v>
      </c>
      <c r="D37" s="47" t="s">
        <v>61</v>
      </c>
      <c r="E37" s="47" t="s">
        <v>31</v>
      </c>
      <c r="F37" s="16">
        <v>47000</v>
      </c>
      <c r="G37" s="23">
        <v>1348.9</v>
      </c>
      <c r="H37" s="23">
        <v>1430.6</v>
      </c>
      <c r="I37" s="23">
        <v>1428.8</v>
      </c>
      <c r="J37" s="24">
        <v>4571</v>
      </c>
      <c r="K37" s="16">
        <f>+CONTRATADO_OCTUBRE_2021[[#This Row],[ SUELDO BRUTO ]]-CONTRATADO_OCTUBRE_2021[[#This Row],[AFP]]-CONTRATADO_OCTUBRE_2021[[#This Row],[SFS]]-CONTRATADO_OCTUBRE_2021[[#This Row],[ ISR ]]-CONTRATADO_OCTUBRE_2021[[#This Row],[ OTROS ]]</f>
        <v>38220.699999999997</v>
      </c>
      <c r="L37" s="18" t="s">
        <v>16</v>
      </c>
      <c r="M37" s="25" t="s">
        <v>185</v>
      </c>
      <c r="N37" s="25" t="s">
        <v>188</v>
      </c>
      <c r="O37" s="20" t="s">
        <v>21</v>
      </c>
    </row>
    <row r="38" spans="1:15" x14ac:dyDescent="0.2">
      <c r="A38" s="13">
        <v>31</v>
      </c>
      <c r="B38" s="22" t="s">
        <v>72</v>
      </c>
      <c r="C38" s="15" t="s">
        <v>73</v>
      </c>
      <c r="D38" s="47" t="s">
        <v>70</v>
      </c>
      <c r="E38" s="47" t="s">
        <v>74</v>
      </c>
      <c r="F38" s="16">
        <v>130000</v>
      </c>
      <c r="G38" s="16">
        <v>3731</v>
      </c>
      <c r="H38" s="16">
        <v>18824.59</v>
      </c>
      <c r="I38" s="16">
        <v>3952</v>
      </c>
      <c r="J38" s="17">
        <v>1375.12</v>
      </c>
      <c r="K38" s="16">
        <f>+CONTRATADO_OCTUBRE_2021[[#This Row],[ SUELDO BRUTO ]]-CONTRATADO_OCTUBRE_2021[[#This Row],[AFP]]-CONTRATADO_OCTUBRE_2021[[#This Row],[SFS]]-CONTRATADO_OCTUBRE_2021[[#This Row],[ ISR ]]-CONTRATADO_OCTUBRE_2021[[#This Row],[ OTROS ]]</f>
        <v>102117.29000000001</v>
      </c>
      <c r="L38" s="18" t="s">
        <v>16</v>
      </c>
      <c r="M38" s="21" t="s">
        <v>201</v>
      </c>
      <c r="N38" s="21" t="s">
        <v>207</v>
      </c>
      <c r="O38" s="20" t="s">
        <v>17</v>
      </c>
    </row>
    <row r="39" spans="1:15" x14ac:dyDescent="0.2">
      <c r="A39" s="13">
        <v>32</v>
      </c>
      <c r="B39" s="22" t="s">
        <v>75</v>
      </c>
      <c r="C39" s="15" t="s">
        <v>76</v>
      </c>
      <c r="D39" s="47" t="s">
        <v>70</v>
      </c>
      <c r="E39" s="47" t="s">
        <v>208</v>
      </c>
      <c r="F39" s="16">
        <v>52000</v>
      </c>
      <c r="G39" s="16">
        <v>1492.4</v>
      </c>
      <c r="H39" s="16">
        <v>2136.27</v>
      </c>
      <c r="I39" s="16">
        <v>1580.8</v>
      </c>
      <c r="J39" s="17">
        <v>7692</v>
      </c>
      <c r="K39" s="16">
        <f>+CONTRATADO_OCTUBRE_2021[[#This Row],[ SUELDO BRUTO ]]-CONTRATADO_OCTUBRE_2021[[#This Row],[AFP]]-CONTRATADO_OCTUBRE_2021[[#This Row],[SFS]]-CONTRATADO_OCTUBRE_2021[[#This Row],[ ISR ]]-CONTRATADO_OCTUBRE_2021[[#This Row],[ OTROS ]]</f>
        <v>39098.53</v>
      </c>
      <c r="L39" s="18" t="s">
        <v>16</v>
      </c>
      <c r="M39" s="21" t="s">
        <v>209</v>
      </c>
      <c r="N39" s="21" t="s">
        <v>199</v>
      </c>
      <c r="O39" s="20" t="s">
        <v>21</v>
      </c>
    </row>
    <row r="40" spans="1:15" x14ac:dyDescent="0.2">
      <c r="A40" s="13">
        <v>33</v>
      </c>
      <c r="B40" s="22" t="s">
        <v>68</v>
      </c>
      <c r="C40" s="15" t="s">
        <v>69</v>
      </c>
      <c r="D40" s="47" t="s">
        <v>70</v>
      </c>
      <c r="E40" s="47" t="s">
        <v>71</v>
      </c>
      <c r="F40" s="16">
        <v>47000</v>
      </c>
      <c r="G40" s="23">
        <v>1348.9</v>
      </c>
      <c r="H40" s="23">
        <v>1430.6</v>
      </c>
      <c r="I40" s="23">
        <v>1428.8</v>
      </c>
      <c r="J40" s="24">
        <v>2981</v>
      </c>
      <c r="K40" s="16">
        <f>+CONTRATADO_OCTUBRE_2021[[#This Row],[ SUELDO BRUTO ]]-CONTRATADO_OCTUBRE_2021[[#This Row],[AFP]]-CONTRATADO_OCTUBRE_2021[[#This Row],[SFS]]-CONTRATADO_OCTUBRE_2021[[#This Row],[ ISR ]]-CONTRATADO_OCTUBRE_2021[[#This Row],[ OTROS ]]</f>
        <v>39810.699999999997</v>
      </c>
      <c r="L40" s="18" t="s">
        <v>16</v>
      </c>
      <c r="M40" s="21" t="s">
        <v>201</v>
      </c>
      <c r="N40" s="21" t="s">
        <v>207</v>
      </c>
      <c r="O40" s="20" t="s">
        <v>17</v>
      </c>
    </row>
    <row r="41" spans="1:15" x14ac:dyDescent="0.2">
      <c r="A41" s="13">
        <v>34</v>
      </c>
      <c r="B41" s="22" t="s">
        <v>79</v>
      </c>
      <c r="C41" s="15" t="s">
        <v>80</v>
      </c>
      <c r="D41" s="47" t="s">
        <v>70</v>
      </c>
      <c r="E41" s="47" t="s">
        <v>208</v>
      </c>
      <c r="F41" s="16">
        <v>42000</v>
      </c>
      <c r="G41" s="16">
        <v>1205.4000000000001</v>
      </c>
      <c r="H41" s="16">
        <v>724.92</v>
      </c>
      <c r="I41" s="16">
        <v>1276.8</v>
      </c>
      <c r="J41" s="17">
        <v>3131</v>
      </c>
      <c r="K41" s="16">
        <f>+CONTRATADO_OCTUBRE_2021[[#This Row],[ SUELDO BRUTO ]]-CONTRATADO_OCTUBRE_2021[[#This Row],[AFP]]-CONTRATADO_OCTUBRE_2021[[#This Row],[SFS]]-CONTRATADO_OCTUBRE_2021[[#This Row],[ ISR ]]-CONTRATADO_OCTUBRE_2021[[#This Row],[ OTROS ]]</f>
        <v>35661.879999999997</v>
      </c>
      <c r="L41" s="18" t="s">
        <v>16</v>
      </c>
      <c r="M41" s="21" t="s">
        <v>201</v>
      </c>
      <c r="N41" s="21" t="s">
        <v>207</v>
      </c>
      <c r="O41" s="20" t="s">
        <v>21</v>
      </c>
    </row>
    <row r="42" spans="1:15" x14ac:dyDescent="0.2">
      <c r="A42" s="13">
        <v>35</v>
      </c>
      <c r="B42" s="22" t="s">
        <v>77</v>
      </c>
      <c r="C42" s="15" t="s">
        <v>78</v>
      </c>
      <c r="D42" s="47" t="s">
        <v>70</v>
      </c>
      <c r="E42" s="47" t="s">
        <v>208</v>
      </c>
      <c r="F42" s="16">
        <v>42000</v>
      </c>
      <c r="G42" s="16">
        <v>1205.4000000000001</v>
      </c>
      <c r="H42" s="16">
        <v>724.92</v>
      </c>
      <c r="I42" s="16">
        <v>1276.8</v>
      </c>
      <c r="J42" s="17">
        <v>25</v>
      </c>
      <c r="K42" s="16">
        <f>+CONTRATADO_OCTUBRE_2021[[#This Row],[ SUELDO BRUTO ]]-CONTRATADO_OCTUBRE_2021[[#This Row],[AFP]]-CONTRATADO_OCTUBRE_2021[[#This Row],[SFS]]-CONTRATADO_OCTUBRE_2021[[#This Row],[ ISR ]]-CONTRATADO_OCTUBRE_2021[[#This Row],[ OTROS ]]</f>
        <v>38767.879999999997</v>
      </c>
      <c r="L42" s="18" t="s">
        <v>16</v>
      </c>
      <c r="M42" s="21" t="s">
        <v>201</v>
      </c>
      <c r="N42" s="21" t="s">
        <v>207</v>
      </c>
      <c r="O42" s="20" t="s">
        <v>17</v>
      </c>
    </row>
    <row r="43" spans="1:15" x14ac:dyDescent="0.2">
      <c r="A43" s="13">
        <v>36</v>
      </c>
      <c r="B43" s="22" t="s">
        <v>92</v>
      </c>
      <c r="C43" s="15" t="s">
        <v>93</v>
      </c>
      <c r="D43" s="47" t="s">
        <v>89</v>
      </c>
      <c r="E43" s="47" t="s">
        <v>20</v>
      </c>
      <c r="F43" s="16">
        <v>130000</v>
      </c>
      <c r="G43" s="23">
        <v>3731</v>
      </c>
      <c r="H43" s="23">
        <v>18824.59</v>
      </c>
      <c r="I43" s="23">
        <v>3952</v>
      </c>
      <c r="J43" s="24">
        <v>17321.12</v>
      </c>
      <c r="K43" s="16">
        <f>+CONTRATADO_OCTUBRE_2021[[#This Row],[ SUELDO BRUTO ]]-CONTRATADO_OCTUBRE_2021[[#This Row],[AFP]]-CONTRATADO_OCTUBRE_2021[[#This Row],[SFS]]-CONTRATADO_OCTUBRE_2021[[#This Row],[ ISR ]]-CONTRATADO_OCTUBRE_2021[[#This Row],[ OTROS ]]</f>
        <v>86171.290000000008</v>
      </c>
      <c r="L43" s="18" t="s">
        <v>16</v>
      </c>
      <c r="M43" s="25" t="s">
        <v>185</v>
      </c>
      <c r="N43" s="25" t="s">
        <v>188</v>
      </c>
      <c r="O43" s="20" t="s">
        <v>17</v>
      </c>
    </row>
    <row r="44" spans="1:15" x14ac:dyDescent="0.2">
      <c r="A44" s="13">
        <v>37</v>
      </c>
      <c r="B44" s="22" t="s">
        <v>87</v>
      </c>
      <c r="C44" s="15" t="s">
        <v>88</v>
      </c>
      <c r="D44" s="47" t="s">
        <v>89</v>
      </c>
      <c r="E44" s="47" t="s">
        <v>90</v>
      </c>
      <c r="F44" s="16">
        <v>75000</v>
      </c>
      <c r="G44" s="16">
        <v>2152.5</v>
      </c>
      <c r="H44" s="16">
        <v>6309.38</v>
      </c>
      <c r="I44" s="16">
        <v>2280</v>
      </c>
      <c r="J44" s="17">
        <v>4693.3999999999996</v>
      </c>
      <c r="K44" s="16">
        <f>+CONTRATADO_OCTUBRE_2021[[#This Row],[ SUELDO BRUTO ]]-CONTRATADO_OCTUBRE_2021[[#This Row],[AFP]]-CONTRATADO_OCTUBRE_2021[[#This Row],[SFS]]-CONTRATADO_OCTUBRE_2021[[#This Row],[ ISR ]]-CONTRATADO_OCTUBRE_2021[[#This Row],[ OTROS ]]</f>
        <v>59564.72</v>
      </c>
      <c r="L44" s="18" t="s">
        <v>16</v>
      </c>
      <c r="M44" s="19" t="s">
        <v>186</v>
      </c>
      <c r="N44" s="19" t="s">
        <v>187</v>
      </c>
      <c r="O44" s="20" t="s">
        <v>17</v>
      </c>
    </row>
    <row r="45" spans="1:15" x14ac:dyDescent="0.2">
      <c r="A45" s="13">
        <v>38</v>
      </c>
      <c r="B45" s="22" t="s">
        <v>94</v>
      </c>
      <c r="C45" s="15" t="s">
        <v>95</v>
      </c>
      <c r="D45" s="47" t="s">
        <v>89</v>
      </c>
      <c r="E45" s="47" t="s">
        <v>91</v>
      </c>
      <c r="F45" s="16">
        <v>60000</v>
      </c>
      <c r="G45" s="16">
        <v>1722</v>
      </c>
      <c r="H45" s="16">
        <v>3486.68</v>
      </c>
      <c r="I45" s="16">
        <v>1824</v>
      </c>
      <c r="J45" s="17">
        <v>25</v>
      </c>
      <c r="K45" s="16">
        <f>+CONTRATADO_OCTUBRE_2021[[#This Row],[ SUELDO BRUTO ]]-CONTRATADO_OCTUBRE_2021[[#This Row],[AFP]]-CONTRATADO_OCTUBRE_2021[[#This Row],[SFS]]-CONTRATADO_OCTUBRE_2021[[#This Row],[ ISR ]]-CONTRATADO_OCTUBRE_2021[[#This Row],[ OTROS ]]</f>
        <v>52942.32</v>
      </c>
      <c r="L45" s="18" t="s">
        <v>16</v>
      </c>
      <c r="M45" s="21" t="s">
        <v>209</v>
      </c>
      <c r="N45" s="21" t="s">
        <v>199</v>
      </c>
      <c r="O45" s="20" t="s">
        <v>21</v>
      </c>
    </row>
    <row r="46" spans="1:15" x14ac:dyDescent="0.2">
      <c r="A46" s="13">
        <v>39</v>
      </c>
      <c r="B46" s="22" t="s">
        <v>96</v>
      </c>
      <c r="C46" s="15" t="s">
        <v>97</v>
      </c>
      <c r="D46" s="47" t="s">
        <v>89</v>
      </c>
      <c r="E46" s="47" t="s">
        <v>91</v>
      </c>
      <c r="F46" s="16">
        <v>50000</v>
      </c>
      <c r="G46" s="23">
        <v>1435</v>
      </c>
      <c r="H46" s="23">
        <v>1854</v>
      </c>
      <c r="I46" s="23">
        <v>1520</v>
      </c>
      <c r="J46" s="24">
        <v>12071</v>
      </c>
      <c r="K46" s="16">
        <f>+CONTRATADO_OCTUBRE_2021[[#This Row],[ SUELDO BRUTO ]]-CONTRATADO_OCTUBRE_2021[[#This Row],[AFP]]-CONTRATADO_OCTUBRE_2021[[#This Row],[SFS]]-CONTRATADO_OCTUBRE_2021[[#This Row],[ ISR ]]-CONTRATADO_OCTUBRE_2021[[#This Row],[ OTROS ]]</f>
        <v>33120</v>
      </c>
      <c r="L46" s="18" t="s">
        <v>16</v>
      </c>
      <c r="M46" s="21" t="s">
        <v>209</v>
      </c>
      <c r="N46" s="21" t="s">
        <v>199</v>
      </c>
      <c r="O46" s="20" t="s">
        <v>21</v>
      </c>
    </row>
    <row r="47" spans="1:15" x14ac:dyDescent="0.2">
      <c r="A47" s="13">
        <v>40</v>
      </c>
      <c r="B47" s="22" t="s">
        <v>155</v>
      </c>
      <c r="C47" s="15" t="s">
        <v>156</v>
      </c>
      <c r="D47" s="47" t="s">
        <v>89</v>
      </c>
      <c r="E47" s="47" t="s">
        <v>90</v>
      </c>
      <c r="F47" s="16">
        <v>47000</v>
      </c>
      <c r="G47" s="23">
        <v>1348.9</v>
      </c>
      <c r="H47" s="23">
        <v>1430.6</v>
      </c>
      <c r="I47" s="23">
        <v>1428.8</v>
      </c>
      <c r="J47" s="17">
        <v>25</v>
      </c>
      <c r="K47" s="16">
        <f>+CONTRATADO_OCTUBRE_2021[[#This Row],[ SUELDO BRUTO ]]-CONTRATADO_OCTUBRE_2021[[#This Row],[AFP]]-CONTRATADO_OCTUBRE_2021[[#This Row],[SFS]]-CONTRATADO_OCTUBRE_2021[[#This Row],[ ISR ]]-CONTRATADO_OCTUBRE_2021[[#This Row],[ OTROS ]]</f>
        <v>42766.7</v>
      </c>
      <c r="L47" s="18" t="s">
        <v>16</v>
      </c>
      <c r="M47" s="21" t="s">
        <v>181</v>
      </c>
      <c r="N47" s="21" t="s">
        <v>180</v>
      </c>
      <c r="O47" s="20" t="s">
        <v>17</v>
      </c>
    </row>
    <row r="48" spans="1:15" x14ac:dyDescent="0.2">
      <c r="A48" s="13">
        <v>41</v>
      </c>
      <c r="B48" s="22" t="s">
        <v>162</v>
      </c>
      <c r="C48" s="15" t="s">
        <v>163</v>
      </c>
      <c r="D48" s="47" t="s">
        <v>89</v>
      </c>
      <c r="E48" s="47" t="s">
        <v>90</v>
      </c>
      <c r="F48" s="16">
        <v>40000</v>
      </c>
      <c r="G48" s="16">
        <v>1148</v>
      </c>
      <c r="H48" s="16">
        <v>442.65</v>
      </c>
      <c r="I48" s="16">
        <v>1216</v>
      </c>
      <c r="J48" s="17">
        <v>25</v>
      </c>
      <c r="K48" s="16">
        <f>+CONTRATADO_OCTUBRE_2021[[#This Row],[ SUELDO BRUTO ]]-CONTRATADO_OCTUBRE_2021[[#This Row],[AFP]]-CONTRATADO_OCTUBRE_2021[[#This Row],[SFS]]-CONTRATADO_OCTUBRE_2021[[#This Row],[ ISR ]]-CONTRATADO_OCTUBRE_2021[[#This Row],[ OTROS ]]</f>
        <v>37168.35</v>
      </c>
      <c r="L48" s="18" t="s">
        <v>16</v>
      </c>
      <c r="M48" s="25" t="s">
        <v>185</v>
      </c>
      <c r="N48" s="25" t="s">
        <v>188</v>
      </c>
      <c r="O48" s="20" t="s">
        <v>21</v>
      </c>
    </row>
    <row r="49" spans="1:15" x14ac:dyDescent="0.2">
      <c r="A49" s="13">
        <v>42</v>
      </c>
      <c r="B49" s="22" t="s">
        <v>84</v>
      </c>
      <c r="C49" s="15" t="s">
        <v>85</v>
      </c>
      <c r="D49" s="47" t="s">
        <v>100</v>
      </c>
      <c r="E49" s="47" t="s">
        <v>200</v>
      </c>
      <c r="F49" s="16">
        <v>58666.67</v>
      </c>
      <c r="G49" s="16">
        <v>1683.73</v>
      </c>
      <c r="H49" s="16">
        <v>3235.77</v>
      </c>
      <c r="I49" s="16">
        <v>1783.47</v>
      </c>
      <c r="J49" s="17">
        <v>25</v>
      </c>
      <c r="K49" s="16">
        <f>+CONTRATADO_OCTUBRE_2021[[#This Row],[ SUELDO BRUTO ]]-CONTRATADO_OCTUBRE_2021[[#This Row],[AFP]]-CONTRATADO_OCTUBRE_2021[[#This Row],[SFS]]-CONTRATADO_OCTUBRE_2021[[#This Row],[ ISR ]]-CONTRATADO_OCTUBRE_2021[[#This Row],[ OTROS ]]</f>
        <v>51938.7</v>
      </c>
      <c r="L49" s="18" t="s">
        <v>16</v>
      </c>
      <c r="M49" s="21" t="s">
        <v>209</v>
      </c>
      <c r="N49" s="21" t="s">
        <v>199</v>
      </c>
      <c r="O49" s="20" t="s">
        <v>17</v>
      </c>
    </row>
    <row r="50" spans="1:15" x14ac:dyDescent="0.2">
      <c r="A50" s="13">
        <v>43</v>
      </c>
      <c r="B50" s="22" t="s">
        <v>98</v>
      </c>
      <c r="C50" s="15" t="s">
        <v>99</v>
      </c>
      <c r="D50" s="47" t="s">
        <v>100</v>
      </c>
      <c r="E50" s="47" t="s">
        <v>20</v>
      </c>
      <c r="F50" s="16">
        <v>120000</v>
      </c>
      <c r="G50" s="16">
        <v>3444</v>
      </c>
      <c r="H50" s="16">
        <v>16809.87</v>
      </c>
      <c r="I50" s="16">
        <v>3648</v>
      </c>
      <c r="J50" s="17">
        <v>17271</v>
      </c>
      <c r="K50" s="16">
        <f>+CONTRATADO_OCTUBRE_2021[[#This Row],[ SUELDO BRUTO ]]-CONTRATADO_OCTUBRE_2021[[#This Row],[AFP]]-CONTRATADO_OCTUBRE_2021[[#This Row],[SFS]]-CONTRATADO_OCTUBRE_2021[[#This Row],[ ISR ]]-CONTRATADO_OCTUBRE_2021[[#This Row],[ OTROS ]]</f>
        <v>78827.13</v>
      </c>
      <c r="L50" s="18" t="s">
        <v>16</v>
      </c>
      <c r="M50" s="21" t="s">
        <v>201</v>
      </c>
      <c r="N50" s="21" t="s">
        <v>207</v>
      </c>
      <c r="O50" s="20" t="s">
        <v>21</v>
      </c>
    </row>
    <row r="51" spans="1:15" x14ac:dyDescent="0.2">
      <c r="A51" s="13">
        <v>44</v>
      </c>
      <c r="B51" s="22" t="s">
        <v>132</v>
      </c>
      <c r="C51" s="15" t="s">
        <v>133</v>
      </c>
      <c r="D51" s="47" t="s">
        <v>100</v>
      </c>
      <c r="E51" s="47" t="s">
        <v>31</v>
      </c>
      <c r="F51" s="23">
        <v>42000</v>
      </c>
      <c r="G51" s="23">
        <v>1205.4000000000001</v>
      </c>
      <c r="H51" s="23">
        <v>522.4</v>
      </c>
      <c r="I51" s="23">
        <v>1276.8</v>
      </c>
      <c r="J51" s="24">
        <v>1375.12</v>
      </c>
      <c r="K51" s="16">
        <f>+CONTRATADO_OCTUBRE_2021[[#This Row],[ SUELDO BRUTO ]]-CONTRATADO_OCTUBRE_2021[[#This Row],[AFP]]-CONTRATADO_OCTUBRE_2021[[#This Row],[SFS]]-CONTRATADO_OCTUBRE_2021[[#This Row],[ ISR ]]-CONTRATADO_OCTUBRE_2021[[#This Row],[ OTROS ]]</f>
        <v>37620.279999999992</v>
      </c>
      <c r="L51" s="18" t="s">
        <v>16</v>
      </c>
      <c r="M51" s="21" t="s">
        <v>201</v>
      </c>
      <c r="N51" s="21" t="s">
        <v>207</v>
      </c>
      <c r="O51" s="20" t="s">
        <v>21</v>
      </c>
    </row>
    <row r="52" spans="1:15" x14ac:dyDescent="0.2">
      <c r="A52" s="13">
        <v>45</v>
      </c>
      <c r="B52" s="22" t="s">
        <v>72</v>
      </c>
      <c r="C52" s="15" t="s">
        <v>107</v>
      </c>
      <c r="D52" s="47" t="s">
        <v>169</v>
      </c>
      <c r="E52" s="47" t="s">
        <v>20</v>
      </c>
      <c r="F52" s="16">
        <v>95000</v>
      </c>
      <c r="G52" s="16">
        <v>2726.5</v>
      </c>
      <c r="H52" s="16">
        <v>10591.71</v>
      </c>
      <c r="I52" s="16">
        <v>2888</v>
      </c>
      <c r="J52" s="17">
        <v>32141.7</v>
      </c>
      <c r="K52" s="16">
        <f>+CONTRATADO_OCTUBRE_2021[[#This Row],[ SUELDO BRUTO ]]-CONTRATADO_OCTUBRE_2021[[#This Row],[AFP]]-CONTRATADO_OCTUBRE_2021[[#This Row],[SFS]]-CONTRATADO_OCTUBRE_2021[[#This Row],[ ISR ]]-CONTRATADO_OCTUBRE_2021[[#This Row],[ OTROS ]]</f>
        <v>46652.090000000011</v>
      </c>
      <c r="L52" s="18" t="s">
        <v>16</v>
      </c>
      <c r="M52" s="19" t="s">
        <v>186</v>
      </c>
      <c r="N52" s="19" t="s">
        <v>187</v>
      </c>
      <c r="O52" s="20" t="s">
        <v>17</v>
      </c>
    </row>
    <row r="53" spans="1:15" x14ac:dyDescent="0.2">
      <c r="A53" s="13">
        <v>46</v>
      </c>
      <c r="B53" s="22" t="s">
        <v>108</v>
      </c>
      <c r="C53" s="15" t="s">
        <v>109</v>
      </c>
      <c r="D53" s="47" t="s">
        <v>169</v>
      </c>
      <c r="E53" s="47" t="s">
        <v>217</v>
      </c>
      <c r="F53" s="16">
        <v>45000</v>
      </c>
      <c r="G53" s="16">
        <v>1291.5</v>
      </c>
      <c r="H53" s="16">
        <v>945.81</v>
      </c>
      <c r="I53" s="16">
        <v>1368</v>
      </c>
      <c r="J53" s="17">
        <v>1375.12</v>
      </c>
      <c r="K53" s="16">
        <f>+CONTRATADO_OCTUBRE_2021[[#This Row],[ SUELDO BRUTO ]]-CONTRATADO_OCTUBRE_2021[[#This Row],[AFP]]-CONTRATADO_OCTUBRE_2021[[#This Row],[SFS]]-CONTRATADO_OCTUBRE_2021[[#This Row],[ ISR ]]-CONTRATADO_OCTUBRE_2021[[#This Row],[ OTROS ]]</f>
        <v>40019.57</v>
      </c>
      <c r="L53" s="18" t="s">
        <v>16</v>
      </c>
      <c r="M53" s="21" t="s">
        <v>209</v>
      </c>
      <c r="N53" s="21" t="s">
        <v>199</v>
      </c>
      <c r="O53" s="20" t="s">
        <v>21</v>
      </c>
    </row>
    <row r="54" spans="1:15" x14ac:dyDescent="0.2">
      <c r="A54" s="13">
        <v>47</v>
      </c>
      <c r="B54" s="22" t="s">
        <v>113</v>
      </c>
      <c r="C54" s="15" t="s">
        <v>114</v>
      </c>
      <c r="D54" s="47" t="s">
        <v>112</v>
      </c>
      <c r="E54" s="47" t="s">
        <v>115</v>
      </c>
      <c r="F54" s="16">
        <v>115000</v>
      </c>
      <c r="G54" s="16">
        <v>3300.5</v>
      </c>
      <c r="H54" s="16">
        <v>15633.74</v>
      </c>
      <c r="I54" s="16">
        <v>3496</v>
      </c>
      <c r="J54" s="17">
        <v>25</v>
      </c>
      <c r="K54" s="16">
        <f>+CONTRATADO_OCTUBRE_2021[[#This Row],[ SUELDO BRUTO ]]-CONTRATADO_OCTUBRE_2021[[#This Row],[AFP]]-CONTRATADO_OCTUBRE_2021[[#This Row],[SFS]]-CONTRATADO_OCTUBRE_2021[[#This Row],[ ISR ]]-CONTRATADO_OCTUBRE_2021[[#This Row],[ OTROS ]]</f>
        <v>92544.76</v>
      </c>
      <c r="L54" s="18" t="s">
        <v>16</v>
      </c>
      <c r="M54" s="21" t="s">
        <v>201</v>
      </c>
      <c r="N54" s="21" t="s">
        <v>207</v>
      </c>
      <c r="O54" s="20" t="s">
        <v>21</v>
      </c>
    </row>
    <row r="55" spans="1:15" x14ac:dyDescent="0.2">
      <c r="A55" s="13">
        <v>48</v>
      </c>
      <c r="B55" s="22" t="s">
        <v>110</v>
      </c>
      <c r="C55" s="15" t="s">
        <v>111</v>
      </c>
      <c r="D55" s="47" t="s">
        <v>112</v>
      </c>
      <c r="E55" s="47" t="s">
        <v>218</v>
      </c>
      <c r="F55" s="16">
        <v>47000</v>
      </c>
      <c r="G55" s="16">
        <v>1348.9</v>
      </c>
      <c r="H55" s="16"/>
      <c r="I55" s="16">
        <v>1428.8</v>
      </c>
      <c r="J55" s="17">
        <v>25</v>
      </c>
      <c r="K55" s="16">
        <f>+CONTRATADO_OCTUBRE_2021[[#This Row],[ SUELDO BRUTO ]]-CONTRATADO_OCTUBRE_2021[[#This Row],[AFP]]-CONTRATADO_OCTUBRE_2021[[#This Row],[SFS]]-CONTRATADO_OCTUBRE_2021[[#This Row],[ ISR ]]-CONTRATADO_OCTUBRE_2021[[#This Row],[ OTROS ]]</f>
        <v>44197.299999999996</v>
      </c>
      <c r="L55" s="18" t="s">
        <v>16</v>
      </c>
      <c r="M55" s="21" t="s">
        <v>201</v>
      </c>
      <c r="N55" s="21" t="s">
        <v>207</v>
      </c>
      <c r="O55" s="20" t="s">
        <v>21</v>
      </c>
    </row>
    <row r="56" spans="1:15" x14ac:dyDescent="0.2">
      <c r="A56" s="13">
        <v>49</v>
      </c>
      <c r="B56" s="22" t="s">
        <v>116</v>
      </c>
      <c r="C56" s="15" t="s">
        <v>117</v>
      </c>
      <c r="D56" s="47" t="s">
        <v>112</v>
      </c>
      <c r="E56" s="47" t="s">
        <v>118</v>
      </c>
      <c r="F56" s="16">
        <v>47000</v>
      </c>
      <c r="G56" s="16">
        <v>1348.9</v>
      </c>
      <c r="H56" s="16"/>
      <c r="I56" s="16">
        <v>1428.8</v>
      </c>
      <c r="J56" s="17">
        <v>25</v>
      </c>
      <c r="K56" s="16">
        <f>+CONTRATADO_OCTUBRE_2021[[#This Row],[ SUELDO BRUTO ]]-CONTRATADO_OCTUBRE_2021[[#This Row],[AFP]]-CONTRATADO_OCTUBRE_2021[[#This Row],[SFS]]-CONTRATADO_OCTUBRE_2021[[#This Row],[ ISR ]]-CONTRATADO_OCTUBRE_2021[[#This Row],[ OTROS ]]</f>
        <v>44197.299999999996</v>
      </c>
      <c r="L56" s="18" t="s">
        <v>16</v>
      </c>
      <c r="M56" s="21" t="s">
        <v>201</v>
      </c>
      <c r="N56" s="21" t="s">
        <v>207</v>
      </c>
      <c r="O56" s="20" t="s">
        <v>21</v>
      </c>
    </row>
    <row r="57" spans="1:15" x14ac:dyDescent="0.2">
      <c r="A57" s="13">
        <v>50</v>
      </c>
      <c r="B57" s="22" t="s">
        <v>196</v>
      </c>
      <c r="C57" s="15" t="s">
        <v>197</v>
      </c>
      <c r="D57" s="47" t="s">
        <v>112</v>
      </c>
      <c r="E57" s="47" t="s">
        <v>118</v>
      </c>
      <c r="F57" s="16">
        <v>50000</v>
      </c>
      <c r="G57" s="16">
        <v>1435</v>
      </c>
      <c r="H57" s="16">
        <v>1854</v>
      </c>
      <c r="I57" s="16">
        <v>1520</v>
      </c>
      <c r="J57" s="17">
        <v>25</v>
      </c>
      <c r="K57" s="44">
        <f>+CONTRATADO_OCTUBRE_2021[[#This Row],[ SUELDO BRUTO ]]-CONTRATADO_OCTUBRE_2021[[#This Row],[AFP]]-CONTRATADO_OCTUBRE_2021[[#This Row],[SFS]]-CONTRATADO_OCTUBRE_2021[[#This Row],[ ISR ]]-CONTRATADO_OCTUBRE_2021[[#This Row],[ OTROS ]]</f>
        <v>45166</v>
      </c>
      <c r="L57" s="18" t="s">
        <v>16</v>
      </c>
      <c r="M57" s="21" t="s">
        <v>195</v>
      </c>
      <c r="N57" s="21" t="s">
        <v>194</v>
      </c>
      <c r="O57" s="27" t="s">
        <v>21</v>
      </c>
    </row>
    <row r="58" spans="1:15" x14ac:dyDescent="0.2">
      <c r="A58" s="13">
        <v>51</v>
      </c>
      <c r="B58" s="22" t="s">
        <v>123</v>
      </c>
      <c r="C58" s="15" t="s">
        <v>124</v>
      </c>
      <c r="D58" s="47" t="s">
        <v>122</v>
      </c>
      <c r="E58" s="47" t="s">
        <v>118</v>
      </c>
      <c r="F58" s="16">
        <v>75000</v>
      </c>
      <c r="G58" s="16">
        <v>2152.5</v>
      </c>
      <c r="H58" s="16">
        <v>6309.38</v>
      </c>
      <c r="I58" s="16">
        <v>2280</v>
      </c>
      <c r="J58" s="17">
        <v>25</v>
      </c>
      <c r="K58" s="16">
        <f>+CONTRATADO_OCTUBRE_2021[[#This Row],[ SUELDO BRUTO ]]-CONTRATADO_OCTUBRE_2021[[#This Row],[AFP]]-CONTRATADO_OCTUBRE_2021[[#This Row],[SFS]]-CONTRATADO_OCTUBRE_2021[[#This Row],[ ISR ]]-CONTRATADO_OCTUBRE_2021[[#This Row],[ OTROS ]]</f>
        <v>64233.120000000003</v>
      </c>
      <c r="L58" s="18" t="s">
        <v>16</v>
      </c>
      <c r="M58" s="21" t="s">
        <v>195</v>
      </c>
      <c r="N58" s="21" t="s">
        <v>194</v>
      </c>
      <c r="O58" s="20" t="s">
        <v>17</v>
      </c>
    </row>
    <row r="59" spans="1:15" x14ac:dyDescent="0.2">
      <c r="A59" s="13">
        <v>52</v>
      </c>
      <c r="B59" s="22" t="s">
        <v>125</v>
      </c>
      <c r="C59" s="15" t="s">
        <v>126</v>
      </c>
      <c r="D59" s="47" t="s">
        <v>122</v>
      </c>
      <c r="E59" s="47" t="s">
        <v>119</v>
      </c>
      <c r="F59" s="16">
        <v>60000</v>
      </c>
      <c r="G59" s="16">
        <v>1722</v>
      </c>
      <c r="H59" s="16">
        <v>3486.68</v>
      </c>
      <c r="I59" s="16">
        <v>1824</v>
      </c>
      <c r="J59" s="17">
        <v>25</v>
      </c>
      <c r="K59" s="16">
        <f>+CONTRATADO_OCTUBRE_2021[[#This Row],[ SUELDO BRUTO ]]-CONTRATADO_OCTUBRE_2021[[#This Row],[AFP]]-CONTRATADO_OCTUBRE_2021[[#This Row],[SFS]]-CONTRATADO_OCTUBRE_2021[[#This Row],[ ISR ]]-CONTRATADO_OCTUBRE_2021[[#This Row],[ OTROS ]]</f>
        <v>52942.32</v>
      </c>
      <c r="L59" s="18" t="s">
        <v>16</v>
      </c>
      <c r="M59" s="21" t="s">
        <v>209</v>
      </c>
      <c r="N59" s="21" t="s">
        <v>199</v>
      </c>
      <c r="O59" s="20" t="s">
        <v>21</v>
      </c>
    </row>
    <row r="60" spans="1:15" x14ac:dyDescent="0.2">
      <c r="A60" s="13">
        <v>53</v>
      </c>
      <c r="B60" s="22" t="s">
        <v>127</v>
      </c>
      <c r="C60" s="15" t="s">
        <v>128</v>
      </c>
      <c r="D60" s="47" t="s">
        <v>122</v>
      </c>
      <c r="E60" s="47" t="s">
        <v>119</v>
      </c>
      <c r="F60" s="16">
        <v>50000</v>
      </c>
      <c r="G60" s="16">
        <v>1435</v>
      </c>
      <c r="H60" s="16">
        <v>1854</v>
      </c>
      <c r="I60" s="16">
        <v>1520</v>
      </c>
      <c r="J60" s="17">
        <v>4571</v>
      </c>
      <c r="K60" s="16">
        <f>+CONTRATADO_OCTUBRE_2021[[#This Row],[ SUELDO BRUTO ]]-CONTRATADO_OCTUBRE_2021[[#This Row],[AFP]]-CONTRATADO_OCTUBRE_2021[[#This Row],[SFS]]-CONTRATADO_OCTUBRE_2021[[#This Row],[ ISR ]]-CONTRATADO_OCTUBRE_2021[[#This Row],[ OTROS ]]</f>
        <v>40620</v>
      </c>
      <c r="L60" s="18" t="s">
        <v>16</v>
      </c>
      <c r="M60" s="21" t="s">
        <v>201</v>
      </c>
      <c r="N60" s="21" t="s">
        <v>207</v>
      </c>
      <c r="O60" s="20" t="s">
        <v>21</v>
      </c>
    </row>
    <row r="61" spans="1:15" x14ac:dyDescent="0.2">
      <c r="A61" s="13">
        <v>54</v>
      </c>
      <c r="B61" s="22" t="s">
        <v>144</v>
      </c>
      <c r="C61" s="15" t="s">
        <v>145</v>
      </c>
      <c r="D61" s="47" t="s">
        <v>157</v>
      </c>
      <c r="E61" s="47" t="s">
        <v>146</v>
      </c>
      <c r="F61" s="16">
        <v>95000</v>
      </c>
      <c r="G61" s="16">
        <v>2726.5</v>
      </c>
      <c r="H61" s="16">
        <v>10929.24</v>
      </c>
      <c r="I61" s="16">
        <v>2888</v>
      </c>
      <c r="J61" s="17">
        <v>25</v>
      </c>
      <c r="K61" s="16">
        <f>+CONTRATADO_OCTUBRE_2021[[#This Row],[ SUELDO BRUTO ]]-CONTRATADO_OCTUBRE_2021[[#This Row],[AFP]]-CONTRATADO_OCTUBRE_2021[[#This Row],[SFS]]-CONTRATADO_OCTUBRE_2021[[#This Row],[ ISR ]]-CONTRATADO_OCTUBRE_2021[[#This Row],[ OTROS ]]</f>
        <v>78431.259999999995</v>
      </c>
      <c r="L61" s="15" t="s">
        <v>16</v>
      </c>
      <c r="M61" s="21" t="s">
        <v>201</v>
      </c>
      <c r="N61" s="21" t="s">
        <v>207</v>
      </c>
      <c r="O61" s="27" t="s">
        <v>17</v>
      </c>
    </row>
    <row r="62" spans="1:15" x14ac:dyDescent="0.2">
      <c r="A62" s="13">
        <v>55</v>
      </c>
      <c r="B62" s="22" t="s">
        <v>151</v>
      </c>
      <c r="C62" s="14" t="s">
        <v>152</v>
      </c>
      <c r="D62" s="48" t="s">
        <v>134</v>
      </c>
      <c r="E62" s="48" t="s">
        <v>159</v>
      </c>
      <c r="F62" s="23">
        <v>75000</v>
      </c>
      <c r="G62" s="23">
        <v>2152.5</v>
      </c>
      <c r="H62" s="23">
        <v>6309.38</v>
      </c>
      <c r="I62" s="23">
        <v>2280</v>
      </c>
      <c r="J62" s="17">
        <v>7821</v>
      </c>
      <c r="K62" s="16">
        <f>+CONTRATADO_OCTUBRE_2021[[#This Row],[ SUELDO BRUTO ]]-CONTRATADO_OCTUBRE_2021[[#This Row],[AFP]]-CONTRATADO_OCTUBRE_2021[[#This Row],[SFS]]-CONTRATADO_OCTUBRE_2021[[#This Row],[ ISR ]]-CONTRATADO_OCTUBRE_2021[[#This Row],[ OTROS ]]</f>
        <v>56437.120000000003</v>
      </c>
      <c r="L62" s="15" t="s">
        <v>16</v>
      </c>
      <c r="M62" s="26" t="s">
        <v>195</v>
      </c>
      <c r="N62" s="26" t="s">
        <v>194</v>
      </c>
      <c r="O62" s="27" t="s">
        <v>21</v>
      </c>
    </row>
    <row r="63" spans="1:15" x14ac:dyDescent="0.2">
      <c r="A63" s="13">
        <v>56</v>
      </c>
      <c r="B63" s="22" t="s">
        <v>120</v>
      </c>
      <c r="C63" s="15" t="s">
        <v>121</v>
      </c>
      <c r="D63" s="48" t="s">
        <v>134</v>
      </c>
      <c r="E63" s="47" t="s">
        <v>219</v>
      </c>
      <c r="F63" s="16">
        <v>65000</v>
      </c>
      <c r="G63" s="16">
        <v>1865.5</v>
      </c>
      <c r="H63" s="16">
        <v>4427.58</v>
      </c>
      <c r="I63" s="16">
        <v>1976</v>
      </c>
      <c r="J63" s="17">
        <v>25</v>
      </c>
      <c r="K63" s="16">
        <f>+CONTRATADO_OCTUBRE_2021[[#This Row],[ SUELDO BRUTO ]]-CONTRATADO_OCTUBRE_2021[[#This Row],[AFP]]-CONTRATADO_OCTUBRE_2021[[#This Row],[SFS]]-CONTRATADO_OCTUBRE_2021[[#This Row],[ ISR ]]-CONTRATADO_OCTUBRE_2021[[#This Row],[ OTROS ]]</f>
        <v>56705.919999999998</v>
      </c>
      <c r="L63" s="18" t="s">
        <v>16</v>
      </c>
      <c r="M63" s="21" t="s">
        <v>195</v>
      </c>
      <c r="N63" s="21" t="s">
        <v>194</v>
      </c>
      <c r="O63" s="20" t="s">
        <v>17</v>
      </c>
    </row>
    <row r="64" spans="1:15" x14ac:dyDescent="0.2">
      <c r="A64" s="13">
        <v>57</v>
      </c>
      <c r="B64" s="22" t="s">
        <v>136</v>
      </c>
      <c r="C64" s="15" t="s">
        <v>137</v>
      </c>
      <c r="D64" s="47" t="s">
        <v>138</v>
      </c>
      <c r="E64" s="47" t="s">
        <v>139</v>
      </c>
      <c r="F64" s="16">
        <v>45000</v>
      </c>
      <c r="G64" s="16">
        <v>1291.5</v>
      </c>
      <c r="H64" s="16">
        <v>1148.33</v>
      </c>
      <c r="I64" s="16">
        <v>1368</v>
      </c>
      <c r="J64" s="17">
        <v>25</v>
      </c>
      <c r="K64" s="16">
        <f>+CONTRATADO_OCTUBRE_2021[[#This Row],[ SUELDO BRUTO ]]-CONTRATADO_OCTUBRE_2021[[#This Row],[AFP]]-CONTRATADO_OCTUBRE_2021[[#This Row],[SFS]]-CONTRATADO_OCTUBRE_2021[[#This Row],[ ISR ]]-CONTRATADO_OCTUBRE_2021[[#This Row],[ OTROS ]]</f>
        <v>41167.17</v>
      </c>
      <c r="L64" s="15" t="s">
        <v>16</v>
      </c>
      <c r="M64" s="21" t="s">
        <v>201</v>
      </c>
      <c r="N64" s="21" t="s">
        <v>207</v>
      </c>
      <c r="O64" s="27" t="s">
        <v>17</v>
      </c>
    </row>
    <row r="65" spans="1:15" x14ac:dyDescent="0.2">
      <c r="A65" s="13">
        <v>58</v>
      </c>
      <c r="B65" s="22" t="s">
        <v>147</v>
      </c>
      <c r="C65" s="15" t="s">
        <v>148</v>
      </c>
      <c r="D65" s="47" t="s">
        <v>154</v>
      </c>
      <c r="E65" s="47" t="s">
        <v>143</v>
      </c>
      <c r="F65" s="16">
        <v>52000</v>
      </c>
      <c r="G65" s="23">
        <v>1492.4</v>
      </c>
      <c r="H65" s="23">
        <v>2136.27</v>
      </c>
      <c r="I65" s="23">
        <v>1580.8</v>
      </c>
      <c r="J65" s="24">
        <v>7251.74</v>
      </c>
      <c r="K65" s="16">
        <f>+CONTRATADO_OCTUBRE_2021[[#This Row],[ SUELDO BRUTO ]]-CONTRATADO_OCTUBRE_2021[[#This Row],[AFP]]-CONTRATADO_OCTUBRE_2021[[#This Row],[SFS]]-CONTRATADO_OCTUBRE_2021[[#This Row],[ ISR ]]-CONTRATADO_OCTUBRE_2021[[#This Row],[ OTROS ]]</f>
        <v>39538.79</v>
      </c>
      <c r="L65" s="15" t="s">
        <v>16</v>
      </c>
      <c r="M65" s="21" t="s">
        <v>201</v>
      </c>
      <c r="N65" s="21" t="s">
        <v>207</v>
      </c>
      <c r="O65" s="27" t="s">
        <v>17</v>
      </c>
    </row>
    <row r="66" spans="1:15" ht="13.5" thickBot="1" x14ac:dyDescent="0.25">
      <c r="A66" s="13">
        <v>59</v>
      </c>
      <c r="B66" s="28" t="s">
        <v>140</v>
      </c>
      <c r="C66" s="29" t="s">
        <v>141</v>
      </c>
      <c r="D66" s="49" t="s">
        <v>142</v>
      </c>
      <c r="E66" s="49" t="s">
        <v>143</v>
      </c>
      <c r="F66" s="30">
        <v>52000</v>
      </c>
      <c r="G66" s="31">
        <v>1492.4</v>
      </c>
      <c r="H66" s="31">
        <v>2136.27</v>
      </c>
      <c r="I66" s="31">
        <v>1580.8</v>
      </c>
      <c r="J66" s="32">
        <v>7071</v>
      </c>
      <c r="K66" s="16">
        <f>+CONTRATADO_OCTUBRE_2021[[#This Row],[ SUELDO BRUTO ]]-CONTRATADO_OCTUBRE_2021[[#This Row],[AFP]]-CONTRATADO_OCTUBRE_2021[[#This Row],[SFS]]-CONTRATADO_OCTUBRE_2021[[#This Row],[ ISR ]]-CONTRATADO_OCTUBRE_2021[[#This Row],[ OTROS ]]</f>
        <v>39719.53</v>
      </c>
      <c r="L66" s="29" t="s">
        <v>16</v>
      </c>
      <c r="M66" s="21" t="s">
        <v>201</v>
      </c>
      <c r="N66" s="21" t="s">
        <v>207</v>
      </c>
      <c r="O66" s="33" t="s">
        <v>17</v>
      </c>
    </row>
    <row r="67" spans="1:15" x14ac:dyDescent="0.2">
      <c r="A67" s="57" t="s">
        <v>183</v>
      </c>
      <c r="B67" s="58"/>
      <c r="C67" s="59"/>
      <c r="D67" s="60"/>
      <c r="E67" s="60"/>
      <c r="F67" s="61">
        <f>SUBTOTAL(109,CONTRATADO_OCTUBRE_2021[[ SUELDO BRUTO ]])</f>
        <v>4187592.67</v>
      </c>
      <c r="G67" s="61">
        <f>SUBTOTAL(109,CONTRATADO_OCTUBRE_2021[AFP])</f>
        <v>120183.90999999995</v>
      </c>
      <c r="H67" s="61">
        <f>SUBTOTAL(109,CONTRATADO_OCTUBRE_2021[[ ISR ]])</f>
        <v>366358.1700000001</v>
      </c>
      <c r="I67" s="61">
        <f>SUBTOTAL(109,CONTRATADO_OCTUBRE_2021[SFS])</f>
        <v>127302.82000000004</v>
      </c>
      <c r="J67" s="62">
        <f>SUBTOTAL(109,CONTRATADO_OCTUBRE_2021[[ OTROS ]])</f>
        <v>242344.96999999997</v>
      </c>
      <c r="K67" s="61">
        <f>SUBTOTAL(109,CONTRATADO_OCTUBRE_2021[[  SNETO  ]])</f>
        <v>3331402.799999998</v>
      </c>
      <c r="L67" s="59"/>
      <c r="M67" s="63"/>
      <c r="N67" s="63"/>
      <c r="O67" s="64"/>
    </row>
    <row r="68" spans="1:15" s="35" customFormat="1" x14ac:dyDescent="0.2">
      <c r="A68" s="2"/>
      <c r="B68" s="34"/>
      <c r="D68" s="50"/>
      <c r="E68" s="50"/>
      <c r="F68" s="36"/>
      <c r="G68" s="37"/>
      <c r="H68" s="37"/>
      <c r="I68" s="37"/>
      <c r="J68" s="38"/>
      <c r="K68" s="37"/>
      <c r="M68" s="39"/>
      <c r="N68" s="39"/>
      <c r="O68" s="40"/>
    </row>
    <row r="69" spans="1:15" x14ac:dyDescent="0.2">
      <c r="A69" s="65"/>
      <c r="B69" s="65"/>
      <c r="C69" s="65"/>
      <c r="D69" s="65"/>
      <c r="E69" s="65"/>
      <c r="F69" s="65"/>
      <c r="G69" s="65"/>
      <c r="H69" s="65"/>
      <c r="I69" s="65"/>
      <c r="J69" s="65"/>
      <c r="K69" s="65"/>
      <c r="L69" s="65"/>
      <c r="M69" s="65"/>
      <c r="N69" s="65"/>
      <c r="O69" s="65"/>
    </row>
    <row r="70" spans="1:15" x14ac:dyDescent="0.2">
      <c r="A70" s="65"/>
      <c r="B70" s="65"/>
      <c r="C70" s="65"/>
      <c r="D70" s="65"/>
      <c r="E70" s="65"/>
      <c r="F70" s="65"/>
      <c r="G70" s="65"/>
      <c r="H70" s="65"/>
      <c r="I70" s="65"/>
      <c r="J70" s="65"/>
      <c r="K70" s="65"/>
      <c r="L70" s="65"/>
      <c r="M70" s="65"/>
      <c r="N70" s="65"/>
      <c r="O70" s="65"/>
    </row>
    <row r="71" spans="1:15" x14ac:dyDescent="0.2">
      <c r="A71" s="65"/>
      <c r="B71" s="65"/>
      <c r="C71" s="65"/>
      <c r="D71" s="65"/>
      <c r="E71" s="65"/>
      <c r="F71" s="65"/>
      <c r="G71" s="65"/>
      <c r="H71" s="65"/>
      <c r="I71" s="65"/>
      <c r="J71" s="65"/>
      <c r="K71" s="65"/>
      <c r="L71" s="65"/>
      <c r="M71" s="65"/>
      <c r="N71" s="65"/>
      <c r="O71" s="65"/>
    </row>
    <row r="72" spans="1:15" x14ac:dyDescent="0.2">
      <c r="A72" s="65"/>
      <c r="B72" s="65"/>
      <c r="C72" s="65"/>
      <c r="D72" s="65"/>
      <c r="E72" s="65"/>
      <c r="F72" s="65"/>
      <c r="G72" s="65"/>
      <c r="H72" s="65"/>
      <c r="I72" s="65"/>
      <c r="J72" s="65"/>
      <c r="K72" s="65"/>
      <c r="L72" s="65"/>
      <c r="M72" s="65"/>
      <c r="N72" s="65"/>
      <c r="O72" s="65"/>
    </row>
    <row r="73" spans="1:15" x14ac:dyDescent="0.2">
      <c r="A73" s="65"/>
      <c r="B73" s="65"/>
      <c r="C73" s="65"/>
      <c r="D73" s="65"/>
      <c r="E73" s="65"/>
      <c r="F73" s="65"/>
      <c r="G73" s="65"/>
      <c r="H73" s="65"/>
      <c r="I73" s="65"/>
      <c r="J73" s="65"/>
      <c r="K73" s="65"/>
      <c r="L73" s="65"/>
      <c r="M73" s="65"/>
      <c r="N73" s="65"/>
      <c r="O73" s="65"/>
    </row>
    <row r="74" spans="1:15" x14ac:dyDescent="0.2">
      <c r="A74" s="65"/>
      <c r="B74" s="65"/>
      <c r="C74" s="65"/>
      <c r="D74" s="65"/>
      <c r="E74" s="65"/>
      <c r="F74" s="65"/>
      <c r="G74" s="65"/>
      <c r="H74" s="65"/>
      <c r="I74" s="65"/>
      <c r="J74" s="65"/>
      <c r="K74" s="65"/>
      <c r="L74" s="65"/>
      <c r="M74" s="65"/>
      <c r="N74" s="65"/>
      <c r="O74" s="65"/>
    </row>
    <row r="75" spans="1:15" x14ac:dyDescent="0.2">
      <c r="A75" s="65"/>
      <c r="B75" s="65"/>
      <c r="C75" s="65"/>
      <c r="D75" s="65"/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65"/>
    </row>
    <row r="76" spans="1:15" ht="15" customHeight="1" x14ac:dyDescent="0.25">
      <c r="A76" s="65"/>
      <c r="B76" s="65"/>
      <c r="C76" s="65"/>
      <c r="D76" s="65"/>
      <c r="E76" s="65"/>
      <c r="F76" s="66"/>
      <c r="G76" s="66"/>
      <c r="H76" s="66"/>
      <c r="I76" s="65"/>
      <c r="J76" s="65"/>
      <c r="K76" s="65"/>
      <c r="L76" s="65"/>
      <c r="M76" s="65"/>
      <c r="N76" s="65"/>
      <c r="O76" s="65"/>
    </row>
    <row r="77" spans="1:15" ht="15" customHeight="1" x14ac:dyDescent="0.25">
      <c r="A77" s="65"/>
      <c r="B77" s="65"/>
      <c r="C77" s="65"/>
      <c r="D77" s="65"/>
      <c r="E77" s="65"/>
      <c r="F77" s="66"/>
      <c r="G77" s="66"/>
      <c r="H77" s="66"/>
      <c r="I77" s="65"/>
      <c r="J77" s="65"/>
      <c r="K77" s="65"/>
      <c r="L77" s="65"/>
      <c r="M77" s="65"/>
      <c r="N77" s="65"/>
      <c r="O77" s="65"/>
    </row>
    <row r="78" spans="1:15" x14ac:dyDescent="0.2">
      <c r="A78" s="65"/>
      <c r="B78" s="65"/>
      <c r="C78" s="65"/>
      <c r="D78" s="65"/>
      <c r="E78" s="65"/>
      <c r="F78" s="65"/>
      <c r="G78" s="65"/>
      <c r="H78" s="65"/>
      <c r="I78" s="65"/>
      <c r="J78" s="65"/>
      <c r="K78" s="65"/>
      <c r="L78" s="65"/>
      <c r="M78" s="65"/>
      <c r="N78" s="65"/>
      <c r="O78" s="65"/>
    </row>
    <row r="79" spans="1:15" x14ac:dyDescent="0.2">
      <c r="A79" s="65"/>
      <c r="B79" s="65"/>
      <c r="C79" s="65"/>
      <c r="D79" s="65"/>
      <c r="E79" s="65"/>
      <c r="F79" s="65"/>
      <c r="G79" s="65"/>
      <c r="H79" s="65"/>
      <c r="I79" s="65"/>
      <c r="J79" s="65"/>
      <c r="K79" s="65"/>
      <c r="L79" s="65"/>
      <c r="M79" s="65"/>
      <c r="N79" s="65"/>
      <c r="O79" s="65"/>
    </row>
    <row r="80" spans="1:15" x14ac:dyDescent="0.2">
      <c r="A80" s="65"/>
      <c r="B80" s="65"/>
      <c r="C80" s="65"/>
      <c r="D80" s="65"/>
      <c r="E80" s="65"/>
      <c r="F80" s="65"/>
      <c r="G80" s="65"/>
      <c r="H80" s="65"/>
      <c r="I80" s="65"/>
      <c r="J80" s="65"/>
      <c r="K80" s="65"/>
      <c r="L80" s="65"/>
      <c r="M80" s="65"/>
      <c r="N80" s="65"/>
      <c r="O80" s="65"/>
    </row>
    <row r="81" spans="1:15" x14ac:dyDescent="0.2">
      <c r="A81" s="65"/>
      <c r="B81" s="65"/>
      <c r="C81" s="65"/>
      <c r="D81" s="65"/>
      <c r="E81" s="65"/>
      <c r="F81" s="65"/>
      <c r="G81" s="65"/>
      <c r="H81" s="65"/>
      <c r="I81" s="65"/>
      <c r="J81" s="65"/>
      <c r="K81" s="65"/>
      <c r="L81" s="65"/>
      <c r="M81" s="65"/>
      <c r="N81" s="65"/>
      <c r="O81" s="65"/>
    </row>
    <row r="82" spans="1:15" x14ac:dyDescent="0.2">
      <c r="A82" s="65"/>
      <c r="B82" s="65"/>
      <c r="C82" s="65"/>
      <c r="D82" s="65"/>
      <c r="E82" s="65"/>
      <c r="F82" s="65"/>
      <c r="G82" s="65"/>
      <c r="H82" s="65"/>
      <c r="I82" s="65"/>
      <c r="J82" s="65"/>
      <c r="K82" s="65"/>
      <c r="L82" s="65"/>
      <c r="M82" s="65"/>
      <c r="N82" s="65"/>
      <c r="O82" s="65"/>
    </row>
    <row r="83" spans="1:15" x14ac:dyDescent="0.2">
      <c r="A83" s="65"/>
      <c r="B83" s="65"/>
      <c r="C83" s="65"/>
      <c r="D83" s="65"/>
      <c r="E83" s="65"/>
      <c r="F83" s="65"/>
      <c r="G83" s="65"/>
      <c r="H83" s="65"/>
      <c r="I83" s="65"/>
      <c r="J83" s="65"/>
      <c r="K83" s="65"/>
      <c r="L83" s="65"/>
      <c r="M83" s="65"/>
      <c r="N83" s="65"/>
      <c r="O83" s="65"/>
    </row>
    <row r="84" spans="1:15" x14ac:dyDescent="0.2">
      <c r="A84" s="65"/>
      <c r="B84" s="65"/>
      <c r="C84" s="65"/>
      <c r="D84" s="65"/>
      <c r="E84" s="65"/>
      <c r="F84" s="65"/>
      <c r="G84" s="65"/>
      <c r="H84" s="65"/>
      <c r="I84" s="65"/>
      <c r="J84" s="65"/>
      <c r="K84" s="65"/>
      <c r="L84" s="65"/>
      <c r="M84" s="65"/>
      <c r="N84" s="65"/>
      <c r="O84" s="65"/>
    </row>
    <row r="85" spans="1:15" x14ac:dyDescent="0.2">
      <c r="A85" s="65"/>
      <c r="B85" s="65"/>
      <c r="C85" s="65"/>
      <c r="D85" s="65"/>
      <c r="E85" s="65"/>
      <c r="F85" s="65"/>
      <c r="G85" s="65"/>
      <c r="H85" s="65"/>
      <c r="I85" s="65"/>
      <c r="J85" s="65"/>
      <c r="K85" s="65"/>
      <c r="L85" s="65"/>
      <c r="M85" s="65"/>
      <c r="N85" s="65"/>
      <c r="O85" s="65"/>
    </row>
    <row r="86" spans="1:15" x14ac:dyDescent="0.2">
      <c r="A86" s="65"/>
      <c r="B86" s="65"/>
      <c r="C86" s="65"/>
      <c r="D86" s="65"/>
      <c r="E86" s="65"/>
      <c r="F86" s="65"/>
      <c r="G86" s="65"/>
      <c r="H86" s="65"/>
      <c r="I86" s="65"/>
      <c r="J86" s="65"/>
      <c r="K86" s="65"/>
      <c r="L86" s="65"/>
      <c r="M86" s="65"/>
      <c r="N86" s="65"/>
      <c r="O86" s="65"/>
    </row>
    <row r="87" spans="1:15" x14ac:dyDescent="0.2">
      <c r="A87" s="65"/>
      <c r="B87" s="65"/>
      <c r="C87" s="65"/>
      <c r="D87" s="65"/>
      <c r="E87" s="65"/>
      <c r="F87" s="65"/>
      <c r="G87" s="65"/>
      <c r="H87" s="65"/>
      <c r="I87" s="65"/>
      <c r="J87" s="65"/>
      <c r="K87" s="65"/>
      <c r="L87" s="65"/>
      <c r="M87" s="65"/>
      <c r="N87" s="65"/>
      <c r="O87" s="65"/>
    </row>
    <row r="88" spans="1:15" x14ac:dyDescent="0.2">
      <c r="A88" s="65"/>
      <c r="B88" s="65"/>
      <c r="C88" s="65"/>
      <c r="D88" s="65"/>
      <c r="E88" s="65"/>
      <c r="F88" s="65"/>
      <c r="G88" s="65"/>
      <c r="H88" s="65"/>
      <c r="I88" s="65"/>
      <c r="J88" s="65"/>
      <c r="K88" s="65"/>
      <c r="L88" s="65"/>
      <c r="M88" s="65"/>
      <c r="N88" s="65"/>
      <c r="O88" s="65"/>
    </row>
    <row r="89" spans="1:15" x14ac:dyDescent="0.2">
      <c r="A89" s="65"/>
      <c r="B89" s="65"/>
      <c r="C89" s="65"/>
      <c r="D89" s="65"/>
      <c r="E89" s="65"/>
      <c r="F89" s="65"/>
      <c r="G89" s="65"/>
      <c r="H89" s="65"/>
      <c r="I89" s="65"/>
      <c r="J89" s="65"/>
      <c r="K89" s="65"/>
      <c r="L89" s="65"/>
      <c r="M89" s="65"/>
      <c r="N89" s="65"/>
      <c r="O89" s="65"/>
    </row>
    <row r="90" spans="1:15" x14ac:dyDescent="0.2">
      <c r="A90" s="65"/>
      <c r="B90" s="65"/>
      <c r="C90" s="65"/>
      <c r="D90" s="65"/>
      <c r="E90" s="65"/>
      <c r="F90" s="65"/>
      <c r="G90" s="65"/>
      <c r="H90" s="65"/>
      <c r="I90" s="65"/>
      <c r="J90" s="65"/>
      <c r="K90" s="65"/>
      <c r="L90" s="65"/>
      <c r="M90" s="65"/>
      <c r="N90" s="65"/>
      <c r="O90" s="65"/>
    </row>
  </sheetData>
  <sheetProtection algorithmName="SHA-512" hashValue="zKZymC+WM2TQuo7w+YD5LsVLCbEt8X6GLftGdVcRsBRa4/5sW4Z0fJQKXZkIHZhoDguvkWay8DohiXxPVAyNZA==" saltValue="IKbmCmQyzu5bzw81KeHRXQ==" spinCount="100000" sheet="1" formatCells="0" formatColumns="0" formatRows="0" insertColumns="0" insertRows="0" insertHyperlinks="0" deleteColumns="0" deleteRows="0" sort="0" autoFilter="0" pivotTables="0"/>
  <sortState xmlns:xlrd2="http://schemas.microsoft.com/office/spreadsheetml/2017/richdata2" ref="A9:N66">
    <sortCondition ref="D9:D66"/>
  </sortState>
  <mergeCells count="5">
    <mergeCell ref="F77:H77"/>
    <mergeCell ref="A3:O3"/>
    <mergeCell ref="A4:O4"/>
    <mergeCell ref="M6:N6"/>
    <mergeCell ref="F76:H76"/>
  </mergeCells>
  <phoneticPr fontId="2" type="noConversion"/>
  <pageMargins left="0.15748031496062992" right="0.15748031496062992" top="0.74803149606299213" bottom="0.74803149606299213" header="0.31496062992125984" footer="0.31496062992125984"/>
  <pageSetup paperSize="5" scale="48"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MAYO</vt:lpstr>
      <vt:lpstr>subtotales</vt:lpstr>
      <vt:lpstr>MAYO!Títulos_a_imprimir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Casimiro Lebron Furcal</dc:creator>
  <cp:lastModifiedBy>Leslie Hiciano</cp:lastModifiedBy>
  <cp:lastPrinted>2022-06-14T13:43:18Z</cp:lastPrinted>
  <dcterms:created xsi:type="dcterms:W3CDTF">2021-09-10T15:40:01Z</dcterms:created>
  <dcterms:modified xsi:type="dcterms:W3CDTF">2022-06-14T13:43:54Z</dcterms:modified>
</cp:coreProperties>
</file>