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NIO\"/>
    </mc:Choice>
  </mc:AlternateContent>
  <xr:revisionPtr revIDLastSave="0" documentId="13_ncr:1_{089B2DCA-D68B-4C0D-A7F4-DCFCE33BAC85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ADM" sheetId="1" r:id="rId1"/>
  </sheets>
  <definedNames>
    <definedName name="subtotales">'TEMPORALES ADM'!$71:$71</definedName>
    <definedName name="_xlnm.Print_Titles" localSheetId="0">'TEMPORALES ADM'!$2:$7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K61" i="1"/>
  <c r="K51" i="1"/>
  <c r="K20" i="1"/>
  <c r="K16" i="1"/>
  <c r="K9" i="1"/>
  <c r="K25" i="1"/>
  <c r="K15" i="1"/>
  <c r="K39" i="1"/>
  <c r="K17" i="1"/>
  <c r="K60" i="1"/>
  <c r="K21" i="1" l="1"/>
  <c r="J70" i="1"/>
  <c r="I70" i="1"/>
  <c r="H70" i="1"/>
  <c r="G70" i="1"/>
  <c r="F70" i="1"/>
  <c r="K28" i="1"/>
  <c r="K29" i="1"/>
  <c r="K22" i="1"/>
  <c r="K23" i="1"/>
  <c r="K10" i="1"/>
  <c r="K14" i="1"/>
  <c r="K12" i="1"/>
  <c r="K13" i="1"/>
  <c r="K11" i="1"/>
  <c r="K33" i="1"/>
  <c r="K30" i="1"/>
  <c r="K32" i="1"/>
  <c r="K34" i="1"/>
  <c r="K35" i="1"/>
  <c r="K36" i="1"/>
  <c r="K38" i="1"/>
  <c r="K37" i="1"/>
  <c r="K40" i="1"/>
  <c r="K18" i="1"/>
  <c r="K19" i="1"/>
  <c r="K41" i="1"/>
  <c r="K44" i="1"/>
  <c r="K45" i="1"/>
  <c r="K43" i="1"/>
  <c r="K42" i="1"/>
  <c r="K27" i="1"/>
  <c r="K46" i="1"/>
  <c r="K52" i="1"/>
  <c r="K48" i="1"/>
  <c r="K49" i="1"/>
  <c r="K47" i="1"/>
  <c r="K50" i="1"/>
  <c r="K26" i="1"/>
  <c r="K53" i="1"/>
  <c r="K54" i="1"/>
  <c r="K8" i="1"/>
  <c r="K56" i="1"/>
  <c r="K57" i="1"/>
  <c r="K55" i="1"/>
  <c r="K68" i="1"/>
  <c r="K59" i="1"/>
  <c r="K58" i="1"/>
  <c r="K64" i="1"/>
  <c r="K63" i="1"/>
  <c r="K62" i="1"/>
  <c r="K24" i="1"/>
  <c r="K65" i="1"/>
  <c r="K66" i="1"/>
  <c r="K31" i="1"/>
  <c r="K69" i="1"/>
  <c r="K70" i="1" l="1"/>
</calcChain>
</file>

<file path=xl/sharedStrings.xml><?xml version="1.0" encoding="utf-8"?>
<sst xmlns="http://schemas.openxmlformats.org/spreadsheetml/2006/main" count="515" uniqueCount="224">
  <si>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</si>
  <si>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</si>
  <si>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</si>
  <si>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</si>
  <si>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</si>
  <si>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</si>
  <si>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</si>
  <si>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</si>
  <si>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</si>
  <si>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</si>
  <si>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</si>
  <si>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</si>
  <si>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</si>
  <si>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</si>
  <si>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</si>
  <si>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</si>
  <si>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</si>
  <si>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</si>
  <si>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</si>
  <si>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</si>
  <si>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</si>
  <si>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</si>
  <si>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</si>
  <si>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</si>
  <si>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</si>
  <si>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</si>
  <si>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</si>
  <si>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</si>
  <si>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</si>
  <si>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</si>
  <si>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</si>
  <si>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TECNICO ADM</t>
  </si>
  <si>
    <t>CESAR NAPOLEON</t>
  </si>
  <si>
    <t>DUVERNAY CESPEDES</t>
  </si>
  <si>
    <t>ENCARGADO DE DPTO. COMUNICACIONES</t>
  </si>
  <si>
    <t>HECTOR</t>
  </si>
  <si>
    <t>MENDOZA REYNOSO</t>
  </si>
  <si>
    <t>PERIODISTA</t>
  </si>
  <si>
    <t>LEYVIS VERUSKA</t>
  </si>
  <si>
    <t>CASTILLO CASTILLO</t>
  </si>
  <si>
    <t>ANA RAMONA</t>
  </si>
  <si>
    <t>ONDINA ALTAGRACIA</t>
  </si>
  <si>
    <t>ORTEGA GUZMAN</t>
  </si>
  <si>
    <t>DEPARTAMENTO DE FORMACION CONTINUA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</si>
  <si>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</si>
  <si>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</si>
  <si>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</si>
  <si>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</si>
  <si>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</si>
  <si>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</si>
  <si>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</si>
  <si>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</si>
  <si>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</si>
  <si>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</si>
  <si>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</si>
  <si>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</si>
  <si>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</si>
  <si>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</si>
  <si>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KATHERINE</t>
  </si>
  <si>
    <t>TEJEDA HEREDIA</t>
  </si>
  <si>
    <t>DEPARTAMENTO DE POSTGRADO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</si>
  <si>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</si>
  <si>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</si>
  <si>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</si>
  <si>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</si>
  <si>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</si>
  <si>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</si>
  <si>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</si>
  <si>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</si>
  <si>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</si>
  <si>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</si>
  <si>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</si>
  <si>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FRANCO MEDINA</t>
  </si>
  <si>
    <t>ENCARGADO DE TECNOLOGIA DE LA INF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</si>
  <si>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</si>
  <si>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</si>
  <si>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</si>
  <si>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</si>
  <si>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</si>
  <si>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</si>
  <si>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</si>
  <si>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</si>
  <si>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</si>
  <si>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ENCARGADO DE DPTO. FINANCIERO</t>
  </si>
  <si>
    <t>MARTIRES</t>
  </si>
  <si>
    <t>AGUERO POZO</t>
  </si>
  <si>
    <t>DEPARTAMENTO JURIDICO</t>
  </si>
  <si>
    <t>PARALEGAL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</si>
  <si>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</si>
  <si>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</si>
  <si>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</si>
  <si>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</si>
  <si>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</si>
  <si>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</si>
  <si>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</si>
  <si>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</si>
  <si>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</si>
  <si>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</si>
  <si>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</si>
  <si>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</si>
  <si>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JOSE ENRIQUE</t>
  </si>
  <si>
    <t>CORPORAN AMADOR</t>
  </si>
  <si>
    <t>DIRECCION EJECUTIVA</t>
  </si>
  <si>
    <t>ASESOR</t>
  </si>
  <si>
    <t>SANCHEZ RODRIGUEZ</t>
  </si>
  <si>
    <t>JANIA BEATRIZ</t>
  </si>
  <si>
    <t>BLANCO PUELLO</t>
  </si>
  <si>
    <t>ANGELA</t>
  </si>
  <si>
    <t>DOMINGUEZ ALMONTE</t>
  </si>
  <si>
    <t>DIVISION DE CONTABILIDAD</t>
  </si>
  <si>
    <t>ENRIQUETA</t>
  </si>
  <si>
    <t>GONZALEZ CORREA</t>
  </si>
  <si>
    <t>ROSA ELINELY</t>
  </si>
  <si>
    <t>VALENZUELA OVIEDO</t>
  </si>
  <si>
    <t>CONTADOR</t>
  </si>
  <si>
    <t>ANALISTA FINANCIERO</t>
  </si>
  <si>
    <t>DANIEL</t>
  </si>
  <si>
    <t>DIAZ HERRERA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</si>
  <si>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</si>
  <si>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</si>
  <si>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</si>
  <si>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</si>
  <si>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</si>
  <si>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</si>
  <si>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</si>
  <si>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</si>
  <si>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</si>
  <si>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</si>
  <si>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</si>
  <si>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</si>
  <si>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</si>
  <si>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</si>
  <si>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ENCARGADO DE SECC</t>
  </si>
  <si>
    <t>JOSE LUIS</t>
  </si>
  <si>
    <t>ABREU FERNANDEZ</t>
  </si>
  <si>
    <t>ENCARGADO DE SERVICIOS GENERALES</t>
  </si>
  <si>
    <t>ABAD</t>
  </si>
  <si>
    <t>MORETA</t>
  </si>
  <si>
    <t>ENCARGADO DE PLANIFICACION</t>
  </si>
  <si>
    <t>ENCARGADO SEGUIMIENTO A BECARIOS</t>
  </si>
  <si>
    <t>ROSILENNYS</t>
  </si>
  <si>
    <t>VALDEZ BAUTISTA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</si>
  <si>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</si>
  <si>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</si>
  <si>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</si>
  <si>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</si>
  <si>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</si>
  <si>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</si>
  <si>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ENCARGADO DE SECC DE COMPRAS Y C.</t>
  </si>
  <si>
    <t>MATEO FELIPE</t>
  </si>
  <si>
    <t>MEDINA BATISTA</t>
  </si>
  <si>
    <t>LUISA MARIA</t>
  </si>
  <si>
    <t>DE LOS SANTOS MATIAS</t>
  </si>
  <si>
    <t>ORTIZ SANTOS</t>
  </si>
  <si>
    <t>DEPARTAMENTO DE FORMACION INICIAL</t>
  </si>
  <si>
    <t>MIGUEL ANIBAL</t>
  </si>
  <si>
    <t>ECHAVARRIA TAVERAS</t>
  </si>
  <si>
    <t>DIVISION DE ARCHIVO Y CORREPONDENCIA</t>
  </si>
  <si>
    <t>ENCARGADO DE SECCION</t>
  </si>
  <si>
    <t>1 DE ABRIL DEL 2022</t>
  </si>
  <si>
    <t>DISEÑADOR GRAFICO</t>
  </si>
  <si>
    <t>1 DE MARZO DEL 2022</t>
  </si>
  <si>
    <t xml:space="preserve"> SUELDO BRUTO </t>
  </si>
  <si>
    <t>FECHA DE CONTRATO</t>
  </si>
  <si>
    <t>INICIO</t>
  </si>
  <si>
    <t>TERMINO</t>
  </si>
  <si>
    <t>1 DE MAYO DEL 2022</t>
  </si>
  <si>
    <t>1 DE MAYO 2022</t>
  </si>
  <si>
    <t>DEPARTAMENTO</t>
  </si>
  <si>
    <t>Total</t>
  </si>
  <si>
    <t>TECNICO COMUNICACIONES</t>
  </si>
  <si>
    <t xml:space="preserve">1 DE FEBRERO DEL 2022 </t>
  </si>
  <si>
    <t xml:space="preserve">1 DE ENERO DEL 2022 </t>
  </si>
  <si>
    <t>1 DE JULIO DEL 2022</t>
  </si>
  <si>
    <t>1 DE AGOSTO  DEL 2022</t>
  </si>
  <si>
    <t>MUÑOZ RODRIGUEZ</t>
  </si>
  <si>
    <t xml:space="preserve">MARINA DEL CARMEN </t>
  </si>
  <si>
    <t>CAMACHO ROSARIO</t>
  </si>
  <si>
    <t xml:space="preserve">ENCARGADA DE CAPACITACION </t>
  </si>
  <si>
    <t>DIVISION DE EVALUACION DEL DESEMPEÑO Y CAPACITACION</t>
  </si>
  <si>
    <t>1 DE SEPTIEMBRE DEL 2022</t>
  </si>
  <si>
    <t xml:space="preserve">1 DE MARZO DEL 2022 </t>
  </si>
  <si>
    <t xml:space="preserve">CARMEN MICHAEL </t>
  </si>
  <si>
    <t>MONTERO VERIGUETE</t>
  </si>
  <si>
    <t xml:space="preserve"> 1 DE ABRIL DEL 2022 </t>
  </si>
  <si>
    <t>1 DE OCTUBRE DEL 2022</t>
  </si>
  <si>
    <t xml:space="preserve">1 DE MAYO 2022 </t>
  </si>
  <si>
    <t>1 de NOVIEMBRE del 2022</t>
  </si>
  <si>
    <t>ENCARGADO DE DPTO . DIVISION</t>
  </si>
  <si>
    <t xml:space="preserve">DIVISION DE CALIDAD EN LA GESTION </t>
  </si>
  <si>
    <t>WILQUIN ANTONIO</t>
  </si>
  <si>
    <t xml:space="preserve"> D' OLEO JAQUEZ </t>
  </si>
  <si>
    <t>1 DE NOVIEMBRE DEL 2022</t>
  </si>
  <si>
    <t>SOPORTE TECNICO INFORMATICO</t>
  </si>
  <si>
    <t xml:space="preserve">1 DE ABRIL DEL 2022 </t>
  </si>
  <si>
    <t>YAMILETH MAITE</t>
  </si>
  <si>
    <t>DIAZ HERNANDEZ</t>
  </si>
  <si>
    <t>FRANSHESKA PATRICIA</t>
  </si>
  <si>
    <t>COLLADO DE DELGADO</t>
  </si>
  <si>
    <t>COORDINADORA</t>
  </si>
  <si>
    <r>
      <t>GUILLERMO PE</t>
    </r>
    <r>
      <rPr>
        <sz val="10"/>
        <color theme="1"/>
        <rFont val="Calibri"/>
        <family val="2"/>
      </rPr>
      <t>Ñ</t>
    </r>
    <r>
      <rPr>
        <sz val="10"/>
        <color theme="1"/>
        <rFont val="Candara"/>
        <family val="2"/>
      </rPr>
      <t>A</t>
    </r>
  </si>
  <si>
    <t>TECNICO ARCHIVISTICA</t>
  </si>
  <si>
    <t>TECNICO CONTABILIDAD</t>
  </si>
  <si>
    <t>ANALISTA DE COMPRAS Y CONTRATACIONES</t>
  </si>
  <si>
    <t xml:space="preserve">GREISIN </t>
  </si>
  <si>
    <t>OGANDODE LA ROSA</t>
  </si>
  <si>
    <t>TECNICO ADMINISTRATIVO</t>
  </si>
  <si>
    <t>ANGELICA ISABEL</t>
  </si>
  <si>
    <t>TALAVERA FERNANDEZ</t>
  </si>
  <si>
    <t xml:space="preserve">AIMEE ALTAGRACIA </t>
  </si>
  <si>
    <t xml:space="preserve">PIRON ALCANTARA </t>
  </si>
  <si>
    <t xml:space="preserve">ANALISTA DE RECURSOS HUMANOS </t>
  </si>
  <si>
    <t>ENCARGADA</t>
  </si>
  <si>
    <t xml:space="preserve">VIERKA </t>
  </si>
  <si>
    <t>ENCARNACION DE SANCHEZ</t>
  </si>
  <si>
    <t>SECCION DE PRESUPUESTO</t>
  </si>
  <si>
    <t xml:space="preserve">MICHEL </t>
  </si>
  <si>
    <t xml:space="preserve">DIVINA ESPERANZA </t>
  </si>
  <si>
    <t>DEL ORBE DE LEON</t>
  </si>
  <si>
    <t>ERISANDER</t>
  </si>
  <si>
    <t>MORETA PEREZ</t>
  </si>
  <si>
    <t>NÓMINA  EMPLEADOS TEMPORALES ADM  - JUNIO 2022</t>
  </si>
  <si>
    <t xml:space="preserve">1 DE JUNIO DEL 2022 </t>
  </si>
  <si>
    <t>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</si>
</sst>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10"/>
      <color theme="1"/>
      <name val="Calibri"/>
      <family val="2"/>
    </font>
    <font>
      <b/>
      <sz val="14"/>
      <color theme="1"/>
      <name val="Candara"/>
      <family val="2"/>
    </font>
    <font>
      <b/>
      <sz val="12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0" fontId="4" fillId="0" borderId="2" xfId="0" applyFont="1" applyBorder="1"/>
    <xf numFmtId="0" fontId="6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43" fontId="4" fillId="2" borderId="1" xfId="1" applyFont="1" applyFill="1" applyBorder="1"/>
    <xf numFmtId="43" fontId="4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" xfId="1" applyNumberFormat="1" applyFont="1" applyBorder="1"/>
    <xf numFmtId="0" fontId="3" fillId="0" borderId="0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2" xfId="0" applyFont="1" applyFill="1" applyBorder="1"/>
    <xf numFmtId="0" fontId="6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2" borderId="10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43" fontId="3" fillId="0" borderId="10" xfId="0" applyNumberFormat="1" applyFont="1" applyBorder="1"/>
    <xf numFmtId="43" fontId="3" fillId="0" borderId="10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7" fillId="2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457416</xdr:colOff>
      <xdr:row>1</xdr:row>
      <xdr:rowOff>75056</xdr:rowOff>
    </xdr:from>
    <xdr:to>
      <xdr:col>2</xdr:col>
      <xdr:colOff>262423</xdr:colOff>
      <xdr:row>5</xdr:row>
      <xdr:rowOff>36167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16" y="240286"/>
          <a:ext cx="1894675" cy="7775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70" totalsRowCount="1" headerRowDxfId="35" dataDxfId="33" totalsRowDxfId="31" headerRowBorderDxfId="34" tableBorderDxfId="32" totalsRowBorderDxfId="30">
  <autoFilter ref="A7:O69" xr:uid="{F8A3B589-3F54-459E-9A2B-8F34855895A7}"/>
  <sortState xmlns:xlrd2="http://schemas.microsoft.com/office/spreadsheetml/2017/richdata2" ref="A8:O69">
    <sortCondition ref="D10:D69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10:F69"/>
    <sortCondition ref="B10:B69"/>
  </sortState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O93"/>
  <sheetViews>
    <sheetView showGridLines="0" tabSelected="1" zoomScale="98" zoomScaleNormal="98" workbookViewId="0">
      <selection sqref="A1:XFD1048576"/>
    </sheetView>
  </sheetViews>
  <sheetFormatPr baseColWidth="10" defaultRowHeight="12.75" x14ac:dyDescent="0.2"/>
  <cols>
    <col min="1" max="1" width="7.28515625" style="1" customWidth="1"/>
    <col min="2" max="2" width="24" style="1" customWidth="1"/>
    <col min="3" max="3" width="25.42578125" style="1" bestFit="1" customWidth="1"/>
    <col min="4" max="4" width="51.28515625" style="44" customWidth="1"/>
    <col min="5" max="5" width="42.42578125" style="44" bestFit="1" customWidth="1"/>
    <col min="6" max="6" width="17.5703125" style="35" customWidth="1"/>
    <col min="7" max="7" width="18.85546875" style="35" customWidth="1"/>
    <col min="8" max="8" width="16.5703125" style="35" customWidth="1"/>
    <col min="9" max="9" width="17.42578125" style="35" customWidth="1"/>
    <col min="10" max="10" width="20.7109375" style="36" customWidth="1"/>
    <col min="11" max="11" width="24.140625" style="35" customWidth="1"/>
    <col min="12" max="12" width="21.7109375" style="1" customWidth="1"/>
    <col min="13" max="13" width="28.42578125" style="37" customWidth="1"/>
    <col min="14" max="14" width="31.28515625" style="37" customWidth="1"/>
    <col min="15" max="15" width="12.42578125" style="1" customWidth="1"/>
    <col min="16" max="16384" width="11.42578125" style="1"/>
  </cols>
  <sheetData>
    <row r="3" spans="1:15" ht="18.75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x14ac:dyDescent="0.3">
      <c r="A4" s="60" t="s">
        <v>221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x14ac:dyDescent="0.2">
      <c r="A5" s="2"/>
      <c r="B5" s="2"/>
      <c r="C5" s="2"/>
      <c r="D5" s="39"/>
      <c r="E5" s="39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x14ac:dyDescent="0.2">
      <c r="A6" s="2"/>
      <c r="B6" s="2"/>
      <c r="C6" s="2"/>
      <c r="D6" s="39"/>
      <c r="E6" s="39"/>
      <c r="F6" s="3"/>
      <c r="G6" s="3"/>
      <c r="H6" s="3"/>
      <c r="I6" s="3"/>
      <c r="J6" s="3"/>
      <c r="K6" s="3"/>
      <c r="L6" s="2"/>
      <c r="M6" s="61" t="s">
        <v>163</v>
      </c>
      <c r="N6" s="61"/>
      <c r="O6" s="2"/>
    </row>
    <row r="7" spans="1:15" s="12" customFormat="1" x14ac:dyDescent="0.25">
      <c r="A7" s="5" t="s">
        <v>1</v>
      </c>
      <c r="B7" s="6" t="s">
        <v>2</v>
      </c>
      <c r="C7" s="6" t="s">
        <v>3</v>
      </c>
      <c r="D7" s="40" t="s">
        <v>168</v>
      </c>
      <c r="E7" s="40" t="s">
        <v>4</v>
      </c>
      <c r="F7" s="7" t="s">
        <v>162</v>
      </c>
      <c r="G7" s="8" t="s">
        <v>5</v>
      </c>
      <c r="H7" s="8" t="s">
        <v>7</v>
      </c>
      <c r="I7" s="8" t="s">
        <v>6</v>
      </c>
      <c r="J7" s="8" t="s">
        <v>8</v>
      </c>
      <c r="K7" s="8" t="s">
        <v>9</v>
      </c>
      <c r="L7" s="9" t="s">
        <v>10</v>
      </c>
      <c r="M7" s="10" t="s">
        <v>164</v>
      </c>
      <c r="N7" s="10" t="s">
        <v>165</v>
      </c>
      <c r="O7" s="11" t="s">
        <v>11</v>
      </c>
    </row>
    <row r="8" spans="1:15" x14ac:dyDescent="0.2">
      <c r="A8" s="13">
        <v>1</v>
      </c>
      <c r="B8" s="22" t="s">
        <v>100</v>
      </c>
      <c r="C8" s="14" t="s">
        <v>101</v>
      </c>
      <c r="D8" s="42" t="s">
        <v>102</v>
      </c>
      <c r="E8" s="41" t="s">
        <v>103</v>
      </c>
      <c r="F8" s="16">
        <v>90000</v>
      </c>
      <c r="G8" s="16">
        <v>2583</v>
      </c>
      <c r="H8" s="16">
        <v>9753.1200000000008</v>
      </c>
      <c r="I8" s="16">
        <v>2736</v>
      </c>
      <c r="J8" s="17">
        <v>25</v>
      </c>
      <c r="K8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8" s="18" t="s">
        <v>16</v>
      </c>
      <c r="M8" s="19" t="s">
        <v>166</v>
      </c>
      <c r="N8" s="21" t="s">
        <v>192</v>
      </c>
      <c r="O8" s="20" t="s">
        <v>17</v>
      </c>
    </row>
    <row r="9" spans="1:15" x14ac:dyDescent="0.2">
      <c r="A9" s="13">
        <v>2</v>
      </c>
      <c r="B9" s="22" t="s">
        <v>204</v>
      </c>
      <c r="C9" s="14" t="s">
        <v>205</v>
      </c>
      <c r="D9" s="42" t="s">
        <v>102</v>
      </c>
      <c r="E9" s="41" t="s">
        <v>206</v>
      </c>
      <c r="F9" s="16">
        <v>47000</v>
      </c>
      <c r="G9" s="16">
        <v>1348.9</v>
      </c>
      <c r="H9" s="16">
        <v>1430.6</v>
      </c>
      <c r="I9" s="16">
        <v>1428.8</v>
      </c>
      <c r="J9" s="17">
        <v>25</v>
      </c>
      <c r="K9" s="38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9" s="18" t="s">
        <v>16</v>
      </c>
      <c r="M9" s="19" t="s">
        <v>166</v>
      </c>
      <c r="N9" s="21" t="s">
        <v>192</v>
      </c>
      <c r="O9" s="27" t="s">
        <v>21</v>
      </c>
    </row>
    <row r="10" spans="1:15" x14ac:dyDescent="0.2">
      <c r="A10" s="13">
        <v>3</v>
      </c>
      <c r="B10" s="14" t="s">
        <v>32</v>
      </c>
      <c r="C10" s="14" t="s">
        <v>33</v>
      </c>
      <c r="D10" s="42" t="s">
        <v>30</v>
      </c>
      <c r="E10" s="41" t="s">
        <v>34</v>
      </c>
      <c r="F10" s="16">
        <v>130000</v>
      </c>
      <c r="G10" s="16">
        <v>3731</v>
      </c>
      <c r="H10" s="16">
        <v>19162.12</v>
      </c>
      <c r="I10" s="16">
        <v>3952</v>
      </c>
      <c r="J10" s="17">
        <v>25</v>
      </c>
      <c r="K10" s="16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10" s="18" t="s">
        <v>16</v>
      </c>
      <c r="M10" s="19" t="s">
        <v>166</v>
      </c>
      <c r="N10" s="21" t="s">
        <v>192</v>
      </c>
      <c r="O10" s="20" t="s">
        <v>17</v>
      </c>
    </row>
    <row r="11" spans="1:15" x14ac:dyDescent="0.2">
      <c r="A11" s="13">
        <v>4</v>
      </c>
      <c r="B11" s="22" t="s">
        <v>28</v>
      </c>
      <c r="C11" s="14" t="s">
        <v>29</v>
      </c>
      <c r="D11" s="42" t="s">
        <v>30</v>
      </c>
      <c r="E11" s="41" t="s">
        <v>170</v>
      </c>
      <c r="F11" s="16">
        <v>47000</v>
      </c>
      <c r="G11" s="23">
        <v>1348.9</v>
      </c>
      <c r="H11" s="23">
        <v>1430.6</v>
      </c>
      <c r="I11" s="23">
        <v>1428.8</v>
      </c>
      <c r="J11" s="24">
        <v>15071</v>
      </c>
      <c r="K11" s="16">
        <f>+CONTRATADO_OCTUBRE_2021[[#This Row],[ SUELDO BRUTO ]]-CONTRATADO_OCTUBRE_2021[[#This Row],[AFP]]-CONTRATADO_OCTUBRE_2021[[#This Row],[SFS]]-CONTRATADO_OCTUBRE_2021[[#This Row],[ ISR ]]-CONTRATADO_OCTUBRE_2021[[#This Row],[ OTROS ]]</f>
        <v>27720.699999999997</v>
      </c>
      <c r="L11" s="18" t="s">
        <v>16</v>
      </c>
      <c r="M11" s="19" t="s">
        <v>166</v>
      </c>
      <c r="N11" s="21" t="s">
        <v>192</v>
      </c>
      <c r="O11" s="20" t="s">
        <v>21</v>
      </c>
    </row>
    <row r="12" spans="1:15" x14ac:dyDescent="0.2">
      <c r="A12" s="13">
        <v>5</v>
      </c>
      <c r="B12" s="14" t="s">
        <v>35</v>
      </c>
      <c r="C12" s="14" t="s">
        <v>36</v>
      </c>
      <c r="D12" s="42" t="s">
        <v>30</v>
      </c>
      <c r="E12" s="41" t="s">
        <v>37</v>
      </c>
      <c r="F12" s="16">
        <v>55000</v>
      </c>
      <c r="G12" s="16">
        <v>1578.5</v>
      </c>
      <c r="H12" s="16">
        <v>2559.6799999999998</v>
      </c>
      <c r="I12" s="16">
        <v>1672</v>
      </c>
      <c r="J12" s="17">
        <v>25</v>
      </c>
      <c r="K12" s="16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12" s="18" t="s">
        <v>16</v>
      </c>
      <c r="M12" s="19" t="s">
        <v>166</v>
      </c>
      <c r="N12" s="21" t="s">
        <v>192</v>
      </c>
      <c r="O12" s="20" t="s">
        <v>17</v>
      </c>
    </row>
    <row r="13" spans="1:15" x14ac:dyDescent="0.2">
      <c r="A13" s="13">
        <v>6</v>
      </c>
      <c r="B13" s="14" t="s">
        <v>38</v>
      </c>
      <c r="C13" s="14" t="s">
        <v>39</v>
      </c>
      <c r="D13" s="42" t="s">
        <v>30</v>
      </c>
      <c r="E13" s="41" t="s">
        <v>37</v>
      </c>
      <c r="F13" s="16">
        <v>65000</v>
      </c>
      <c r="G13" s="16">
        <v>1865.5</v>
      </c>
      <c r="H13" s="16">
        <v>4427.58</v>
      </c>
      <c r="I13" s="16">
        <v>1976</v>
      </c>
      <c r="J13" s="17">
        <v>25</v>
      </c>
      <c r="K13" s="16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13" s="18" t="s">
        <v>16</v>
      </c>
      <c r="M13" s="19" t="s">
        <v>166</v>
      </c>
      <c r="N13" s="21" t="s">
        <v>192</v>
      </c>
      <c r="O13" s="20" t="s">
        <v>21</v>
      </c>
    </row>
    <row r="14" spans="1:15" x14ac:dyDescent="0.2">
      <c r="A14" s="13">
        <v>7</v>
      </c>
      <c r="B14" s="14" t="s">
        <v>40</v>
      </c>
      <c r="C14" s="14" t="s">
        <v>175</v>
      </c>
      <c r="D14" s="42" t="s">
        <v>30</v>
      </c>
      <c r="E14" s="41" t="s">
        <v>160</v>
      </c>
      <c r="F14" s="16">
        <v>42000</v>
      </c>
      <c r="G14" s="16">
        <v>1205.4000000000001</v>
      </c>
      <c r="H14" s="16">
        <v>724.92</v>
      </c>
      <c r="I14" s="16">
        <v>1276.8</v>
      </c>
      <c r="J14" s="17">
        <v>25</v>
      </c>
      <c r="K14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4" s="18" t="s">
        <v>16</v>
      </c>
      <c r="M14" s="19" t="s">
        <v>166</v>
      </c>
      <c r="N14" s="21" t="s">
        <v>192</v>
      </c>
      <c r="O14" s="20" t="s">
        <v>21</v>
      </c>
    </row>
    <row r="15" spans="1:15" x14ac:dyDescent="0.2">
      <c r="A15" s="13">
        <v>8</v>
      </c>
      <c r="B15" s="22" t="s">
        <v>195</v>
      </c>
      <c r="C15" s="14" t="s">
        <v>196</v>
      </c>
      <c r="D15" s="42" t="s">
        <v>30</v>
      </c>
      <c r="E15" s="41" t="s">
        <v>170</v>
      </c>
      <c r="F15" s="16">
        <v>50000</v>
      </c>
      <c r="G15" s="16">
        <v>1435</v>
      </c>
      <c r="H15" s="16">
        <v>1854</v>
      </c>
      <c r="I15" s="16">
        <v>1520</v>
      </c>
      <c r="J15" s="17">
        <v>25</v>
      </c>
      <c r="K15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5" s="18" t="s">
        <v>16</v>
      </c>
      <c r="M15" s="21" t="s">
        <v>184</v>
      </c>
      <c r="N15" s="21" t="s">
        <v>185</v>
      </c>
      <c r="O15" s="20" t="s">
        <v>21</v>
      </c>
    </row>
    <row r="16" spans="1:15" x14ac:dyDescent="0.2">
      <c r="A16" s="13">
        <v>9</v>
      </c>
      <c r="B16" s="22" t="s">
        <v>207</v>
      </c>
      <c r="C16" s="14" t="s">
        <v>208</v>
      </c>
      <c r="D16" s="42" t="s">
        <v>30</v>
      </c>
      <c r="E16" s="41" t="s">
        <v>37</v>
      </c>
      <c r="F16" s="16">
        <v>50000</v>
      </c>
      <c r="G16" s="16">
        <v>1435</v>
      </c>
      <c r="H16" s="16">
        <v>1854</v>
      </c>
      <c r="I16" s="16">
        <v>1520</v>
      </c>
      <c r="J16" s="17">
        <v>25</v>
      </c>
      <c r="K16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6" s="18" t="s">
        <v>16</v>
      </c>
      <c r="M16" s="19" t="s">
        <v>166</v>
      </c>
      <c r="N16" s="21" t="s">
        <v>167</v>
      </c>
      <c r="O16" s="20" t="s">
        <v>21</v>
      </c>
    </row>
    <row r="17" spans="1:15" x14ac:dyDescent="0.2">
      <c r="A17" s="13">
        <v>10</v>
      </c>
      <c r="B17" s="22" t="s">
        <v>149</v>
      </c>
      <c r="C17" s="14" t="s">
        <v>150</v>
      </c>
      <c r="D17" s="42" t="s">
        <v>142</v>
      </c>
      <c r="E17" s="41" t="s">
        <v>158</v>
      </c>
      <c r="F17" s="16">
        <v>86867</v>
      </c>
      <c r="G17" s="16">
        <v>2493.08</v>
      </c>
      <c r="H17" s="16">
        <v>9016.16</v>
      </c>
      <c r="I17" s="16">
        <v>2640.76</v>
      </c>
      <c r="J17" s="17">
        <v>4177.01</v>
      </c>
      <c r="K17" s="16">
        <f>+CONTRATADO_OCTUBRE_2021[[#This Row],[ SUELDO BRUTO ]]-CONTRATADO_OCTUBRE_2021[[#This Row],[AFP]]-CONTRATADO_OCTUBRE_2021[[#This Row],[SFS]]-CONTRATADO_OCTUBRE_2021[[#This Row],[ ISR ]]-CONTRATADO_OCTUBRE_2021[[#This Row],[ OTROS ]]</f>
        <v>68539.990000000005</v>
      </c>
      <c r="L17" s="18" t="s">
        <v>16</v>
      </c>
      <c r="M17" s="21" t="s">
        <v>181</v>
      </c>
      <c r="N17" s="21" t="s">
        <v>180</v>
      </c>
      <c r="O17" s="20" t="s">
        <v>17</v>
      </c>
    </row>
    <row r="18" spans="1:15" x14ac:dyDescent="0.2">
      <c r="A18" s="13">
        <v>11</v>
      </c>
      <c r="B18" s="22" t="s">
        <v>64</v>
      </c>
      <c r="C18" s="15" t="s">
        <v>65</v>
      </c>
      <c r="D18" s="41" t="s">
        <v>63</v>
      </c>
      <c r="E18" s="41" t="s">
        <v>66</v>
      </c>
      <c r="F18" s="16">
        <v>150579</v>
      </c>
      <c r="G18" s="16">
        <v>4321.62</v>
      </c>
      <c r="H18" s="16">
        <v>24002.81</v>
      </c>
      <c r="I18" s="16">
        <v>4577.6000000000004</v>
      </c>
      <c r="J18" s="17">
        <v>52715.75</v>
      </c>
      <c r="K18" s="16">
        <f>+CONTRATADO_OCTUBRE_2021[[#This Row],[ SUELDO BRUTO ]]-CONTRATADO_OCTUBRE_2021[[#This Row],[AFP]]-CONTRATADO_OCTUBRE_2021[[#This Row],[SFS]]-CONTRATADO_OCTUBRE_2021[[#This Row],[ ISR ]]-CONTRATADO_OCTUBRE_2021[[#This Row],[ OTROS ]]</f>
        <v>64961.22</v>
      </c>
      <c r="L18" s="18" t="s">
        <v>16</v>
      </c>
      <c r="M18" s="19" t="s">
        <v>172</v>
      </c>
      <c r="N18" s="19" t="s">
        <v>173</v>
      </c>
      <c r="O18" s="20" t="s">
        <v>21</v>
      </c>
    </row>
    <row r="19" spans="1:15" x14ac:dyDescent="0.2">
      <c r="A19" s="13">
        <v>12</v>
      </c>
      <c r="B19" s="22" t="s">
        <v>61</v>
      </c>
      <c r="C19" s="15" t="s">
        <v>62</v>
      </c>
      <c r="D19" s="41" t="s">
        <v>63</v>
      </c>
      <c r="E19" s="41" t="s">
        <v>147</v>
      </c>
      <c r="F19" s="16">
        <v>90000</v>
      </c>
      <c r="G19" s="16">
        <v>2583</v>
      </c>
      <c r="H19" s="16">
        <v>9753.1200000000008</v>
      </c>
      <c r="I19" s="16">
        <v>2736</v>
      </c>
      <c r="J19" s="17">
        <v>25</v>
      </c>
      <c r="K19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9" s="18" t="s">
        <v>16</v>
      </c>
      <c r="M19" s="19" t="s">
        <v>166</v>
      </c>
      <c r="N19" s="21" t="s">
        <v>192</v>
      </c>
      <c r="O19" s="20" t="s">
        <v>21</v>
      </c>
    </row>
    <row r="20" spans="1:15" x14ac:dyDescent="0.2">
      <c r="A20" s="13">
        <v>13</v>
      </c>
      <c r="B20" s="22" t="s">
        <v>209</v>
      </c>
      <c r="C20" s="15" t="s">
        <v>210</v>
      </c>
      <c r="D20" s="41" t="s">
        <v>63</v>
      </c>
      <c r="E20" s="41" t="s">
        <v>211</v>
      </c>
      <c r="F20" s="16">
        <v>55000</v>
      </c>
      <c r="G20" s="16">
        <v>1578.5</v>
      </c>
      <c r="H20" s="16">
        <v>2559.6799999999998</v>
      </c>
      <c r="I20" s="16">
        <v>1672</v>
      </c>
      <c r="J20" s="17">
        <v>25</v>
      </c>
      <c r="K20" s="38">
        <f>+CONTRATADO_OCTUBRE_2021[[#This Row],[ SUELDO BRUTO ]]-CONTRATADO_OCTUBRE_2021[[#This Row],[AFP]]-CONTRATADO_OCTUBRE_2021[[#This Row],[SFS]]-CONTRATADO_OCTUBRE_2021[[#This Row],[ ISR ]]-CONTRATADO_OCTUBRE_2021[[#This Row],[ OTROS ]]</f>
        <v>49164.82</v>
      </c>
      <c r="L20" s="18" t="s">
        <v>16</v>
      </c>
      <c r="M20" s="19" t="s">
        <v>166</v>
      </c>
      <c r="N20" s="21" t="s">
        <v>192</v>
      </c>
      <c r="O20" s="27" t="s">
        <v>21</v>
      </c>
    </row>
    <row r="21" spans="1:15" x14ac:dyDescent="0.2">
      <c r="A21" s="13">
        <v>14</v>
      </c>
      <c r="B21" s="22" t="s">
        <v>176</v>
      </c>
      <c r="C21" s="15" t="s">
        <v>177</v>
      </c>
      <c r="D21" s="41" t="s">
        <v>179</v>
      </c>
      <c r="E21" s="41" t="s">
        <v>178</v>
      </c>
      <c r="F21" s="16">
        <v>90000</v>
      </c>
      <c r="G21" s="16">
        <v>2583</v>
      </c>
      <c r="H21" s="16">
        <v>9415.59</v>
      </c>
      <c r="I21" s="16">
        <v>2736</v>
      </c>
      <c r="J21" s="17">
        <v>4860.7</v>
      </c>
      <c r="K21" s="38">
        <f>+CONTRATADO_OCTUBRE_2021[[#This Row],[ SUELDO BRUTO ]]-CONTRATADO_OCTUBRE_2021[[#This Row],[AFP]]-CONTRATADO_OCTUBRE_2021[[#This Row],[SFS]]-CONTRATADO_OCTUBRE_2021[[#This Row],[ ISR ]]-CONTRATADO_OCTUBRE_2021[[#This Row],[ OTROS ]]</f>
        <v>70404.710000000006</v>
      </c>
      <c r="L21" s="18" t="s">
        <v>16</v>
      </c>
      <c r="M21" s="26" t="s">
        <v>161</v>
      </c>
      <c r="N21" s="21" t="s">
        <v>180</v>
      </c>
      <c r="O21" s="27" t="s">
        <v>21</v>
      </c>
    </row>
    <row r="22" spans="1:15" x14ac:dyDescent="0.2">
      <c r="A22" s="13">
        <v>15</v>
      </c>
      <c r="B22" s="14" t="s">
        <v>22</v>
      </c>
      <c r="C22" s="15" t="s">
        <v>23</v>
      </c>
      <c r="D22" s="41" t="s">
        <v>24</v>
      </c>
      <c r="E22" s="41" t="s">
        <v>20</v>
      </c>
      <c r="F22" s="16">
        <v>130000</v>
      </c>
      <c r="G22" s="16">
        <v>3731</v>
      </c>
      <c r="H22" s="16">
        <v>19162.12</v>
      </c>
      <c r="I22" s="16">
        <v>3952</v>
      </c>
      <c r="J22" s="17">
        <v>17648.73</v>
      </c>
      <c r="K22" s="16">
        <f>+CONTRATADO_OCTUBRE_2021[[#This Row],[ SUELDO BRUTO ]]-CONTRATADO_OCTUBRE_2021[[#This Row],[AFP]]-CONTRATADO_OCTUBRE_2021[[#This Row],[SFS]]-CONTRATADO_OCTUBRE_2021[[#This Row],[ ISR ]]-CONTRATADO_OCTUBRE_2021[[#This Row],[ OTROS ]]</f>
        <v>85506.150000000009</v>
      </c>
      <c r="L22" s="18" t="s">
        <v>16</v>
      </c>
      <c r="M22" s="19" t="s">
        <v>166</v>
      </c>
      <c r="N22" s="21" t="s">
        <v>192</v>
      </c>
      <c r="O22" s="20" t="s">
        <v>21</v>
      </c>
    </row>
    <row r="23" spans="1:15" x14ac:dyDescent="0.2">
      <c r="A23" s="13">
        <v>16</v>
      </c>
      <c r="B23" s="14" t="s">
        <v>25</v>
      </c>
      <c r="C23" s="15" t="s">
        <v>26</v>
      </c>
      <c r="D23" s="41" t="s">
        <v>24</v>
      </c>
      <c r="E23" s="41" t="s">
        <v>27</v>
      </c>
      <c r="F23" s="16">
        <v>45000</v>
      </c>
      <c r="G23" s="16">
        <v>1291.5</v>
      </c>
      <c r="H23" s="16">
        <v>1148.33</v>
      </c>
      <c r="I23" s="16">
        <v>1368</v>
      </c>
      <c r="J23" s="17">
        <v>25</v>
      </c>
      <c r="K23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3" s="18" t="s">
        <v>16</v>
      </c>
      <c r="M23" s="21" t="s">
        <v>184</v>
      </c>
      <c r="N23" s="21" t="s">
        <v>185</v>
      </c>
      <c r="O23" s="20" t="s">
        <v>21</v>
      </c>
    </row>
    <row r="24" spans="1:15" x14ac:dyDescent="0.2">
      <c r="A24" s="13">
        <v>17</v>
      </c>
      <c r="B24" s="22" t="s">
        <v>125</v>
      </c>
      <c r="C24" s="15" t="s">
        <v>126</v>
      </c>
      <c r="D24" s="41" t="s">
        <v>127</v>
      </c>
      <c r="E24" s="41" t="s">
        <v>139</v>
      </c>
      <c r="F24" s="16">
        <v>95000</v>
      </c>
      <c r="G24" s="16">
        <v>2726.5</v>
      </c>
      <c r="H24" s="16">
        <v>10929.24</v>
      </c>
      <c r="I24" s="16">
        <v>2888</v>
      </c>
      <c r="J24" s="17">
        <v>25</v>
      </c>
      <c r="K24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24" s="15" t="s">
        <v>16</v>
      </c>
      <c r="M24" s="25" t="s">
        <v>171</v>
      </c>
      <c r="N24" s="25" t="s">
        <v>174</v>
      </c>
      <c r="O24" s="27" t="s">
        <v>17</v>
      </c>
    </row>
    <row r="25" spans="1:15" x14ac:dyDescent="0.2">
      <c r="A25" s="13">
        <v>18</v>
      </c>
      <c r="B25" s="22" t="s">
        <v>197</v>
      </c>
      <c r="C25" s="15" t="s">
        <v>198</v>
      </c>
      <c r="D25" s="41" t="s">
        <v>127</v>
      </c>
      <c r="E25" s="41" t="s">
        <v>199</v>
      </c>
      <c r="F25" s="16">
        <v>50000</v>
      </c>
      <c r="G25" s="16">
        <v>1435</v>
      </c>
      <c r="H25" s="16">
        <v>1854</v>
      </c>
      <c r="I25" s="16">
        <v>1520</v>
      </c>
      <c r="J25" s="17">
        <v>25</v>
      </c>
      <c r="K25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5" s="15" t="s">
        <v>16</v>
      </c>
      <c r="M25" s="21" t="s">
        <v>194</v>
      </c>
      <c r="N25" s="21" t="s">
        <v>185</v>
      </c>
      <c r="O25" s="27" t="s">
        <v>21</v>
      </c>
    </row>
    <row r="26" spans="1:15" x14ac:dyDescent="0.2">
      <c r="A26" s="13">
        <v>19</v>
      </c>
      <c r="B26" s="22" t="s">
        <v>98</v>
      </c>
      <c r="C26" s="15" t="s">
        <v>99</v>
      </c>
      <c r="D26" s="41" t="s">
        <v>82</v>
      </c>
      <c r="E26" s="41" t="s">
        <v>83</v>
      </c>
      <c r="F26" s="16">
        <v>160000</v>
      </c>
      <c r="G26" s="23">
        <v>4592</v>
      </c>
      <c r="H26" s="23">
        <v>26218.87</v>
      </c>
      <c r="I26" s="23">
        <v>4864</v>
      </c>
      <c r="J26" s="17">
        <v>25</v>
      </c>
      <c r="K26" s="16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26" s="18" t="s">
        <v>16</v>
      </c>
      <c r="M26" s="19" t="s">
        <v>172</v>
      </c>
      <c r="N26" s="19" t="s">
        <v>173</v>
      </c>
      <c r="O26" s="20" t="s">
        <v>21</v>
      </c>
    </row>
    <row r="27" spans="1:15" x14ac:dyDescent="0.2">
      <c r="A27" s="13">
        <v>20</v>
      </c>
      <c r="B27" s="22" t="s">
        <v>80</v>
      </c>
      <c r="C27" s="15" t="s">
        <v>81</v>
      </c>
      <c r="D27" s="41" t="s">
        <v>82</v>
      </c>
      <c r="E27" s="41" t="s">
        <v>50</v>
      </c>
      <c r="F27" s="16">
        <v>51480</v>
      </c>
      <c r="G27" s="16">
        <v>1477.48</v>
      </c>
      <c r="H27" s="16">
        <v>2062.88</v>
      </c>
      <c r="I27" s="16">
        <v>1564.99</v>
      </c>
      <c r="J27" s="17">
        <v>25</v>
      </c>
      <c r="K27" s="16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27" s="18" t="s">
        <v>16</v>
      </c>
      <c r="M27" s="21" t="s">
        <v>159</v>
      </c>
      <c r="N27" s="19" t="s">
        <v>185</v>
      </c>
      <c r="O27" s="20" t="s">
        <v>21</v>
      </c>
    </row>
    <row r="28" spans="1:15" x14ac:dyDescent="0.2">
      <c r="A28" s="13">
        <v>21</v>
      </c>
      <c r="B28" s="14" t="s">
        <v>18</v>
      </c>
      <c r="C28" s="15" t="s">
        <v>19</v>
      </c>
      <c r="D28" s="41" t="s">
        <v>14</v>
      </c>
      <c r="E28" s="41" t="s">
        <v>20</v>
      </c>
      <c r="F28" s="16">
        <v>120000</v>
      </c>
      <c r="G28" s="16">
        <v>3444</v>
      </c>
      <c r="H28" s="16">
        <v>16809.87</v>
      </c>
      <c r="I28" s="16">
        <v>3648</v>
      </c>
      <c r="J28" s="17">
        <v>25</v>
      </c>
      <c r="K28" s="16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8" s="18" t="s">
        <v>16</v>
      </c>
      <c r="M28" s="21" t="s">
        <v>159</v>
      </c>
      <c r="N28" s="19" t="s">
        <v>185</v>
      </c>
      <c r="O28" s="20" t="s">
        <v>21</v>
      </c>
    </row>
    <row r="29" spans="1:15" x14ac:dyDescent="0.2">
      <c r="A29" s="13">
        <v>22</v>
      </c>
      <c r="B29" s="14" t="s">
        <v>12</v>
      </c>
      <c r="C29" s="15" t="s">
        <v>13</v>
      </c>
      <c r="D29" s="41" t="s">
        <v>14</v>
      </c>
      <c r="E29" s="41" t="s">
        <v>15</v>
      </c>
      <c r="F29" s="16">
        <v>40000</v>
      </c>
      <c r="G29" s="16">
        <v>1148</v>
      </c>
      <c r="H29" s="16">
        <v>442.65</v>
      </c>
      <c r="I29" s="16">
        <v>1216</v>
      </c>
      <c r="J29" s="17">
        <v>25</v>
      </c>
      <c r="K29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29" s="18" t="s">
        <v>16</v>
      </c>
      <c r="M29" s="21" t="s">
        <v>159</v>
      </c>
      <c r="N29" s="19" t="s">
        <v>185</v>
      </c>
      <c r="O29" s="20" t="s">
        <v>17</v>
      </c>
    </row>
    <row r="30" spans="1:15" x14ac:dyDescent="0.2">
      <c r="A30" s="13">
        <v>23</v>
      </c>
      <c r="B30" s="22" t="s">
        <v>44</v>
      </c>
      <c r="C30" s="15" t="s">
        <v>45</v>
      </c>
      <c r="D30" s="41" t="s">
        <v>43</v>
      </c>
      <c r="E30" s="41" t="s">
        <v>46</v>
      </c>
      <c r="F30" s="16">
        <v>45000</v>
      </c>
      <c r="G30" s="16">
        <v>1291.5</v>
      </c>
      <c r="H30" s="16">
        <v>1148.33</v>
      </c>
      <c r="I30" s="16">
        <v>1368</v>
      </c>
      <c r="J30" s="24">
        <v>25</v>
      </c>
      <c r="K30" s="16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30" s="18" t="s">
        <v>16</v>
      </c>
      <c r="M30" s="26" t="s">
        <v>161</v>
      </c>
      <c r="N30" s="21" t="s">
        <v>180</v>
      </c>
      <c r="O30" s="20" t="s">
        <v>17</v>
      </c>
    </row>
    <row r="31" spans="1:15" x14ac:dyDescent="0.2">
      <c r="A31" s="13">
        <v>24</v>
      </c>
      <c r="B31" s="22" t="s">
        <v>64</v>
      </c>
      <c r="C31" s="15" t="s">
        <v>131</v>
      </c>
      <c r="D31" s="41" t="s">
        <v>43</v>
      </c>
      <c r="E31" s="41" t="s">
        <v>88</v>
      </c>
      <c r="F31" s="16">
        <v>75000</v>
      </c>
      <c r="G31" s="16">
        <v>2152.5</v>
      </c>
      <c r="H31" s="16">
        <v>6309.38</v>
      </c>
      <c r="I31" s="16">
        <v>2280</v>
      </c>
      <c r="J31" s="17">
        <v>25</v>
      </c>
      <c r="K31" s="16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31" s="15" t="s">
        <v>16</v>
      </c>
      <c r="M31" s="26" t="s">
        <v>186</v>
      </c>
      <c r="N31" s="26" t="s">
        <v>187</v>
      </c>
      <c r="O31" s="27" t="s">
        <v>21</v>
      </c>
    </row>
    <row r="32" spans="1:15" x14ac:dyDescent="0.2">
      <c r="A32" s="13">
        <v>25</v>
      </c>
      <c r="B32" s="14" t="s">
        <v>216</v>
      </c>
      <c r="C32" s="15" t="s">
        <v>153</v>
      </c>
      <c r="D32" s="41" t="s">
        <v>154</v>
      </c>
      <c r="E32" s="41" t="s">
        <v>31</v>
      </c>
      <c r="F32" s="16">
        <v>42000</v>
      </c>
      <c r="G32" s="16">
        <v>1205.4000000000001</v>
      </c>
      <c r="H32" s="16">
        <v>724.92</v>
      </c>
      <c r="I32" s="16">
        <v>1276.8</v>
      </c>
      <c r="J32" s="24">
        <v>25</v>
      </c>
      <c r="K32" s="16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32" s="18" t="s">
        <v>16</v>
      </c>
      <c r="M32" s="26" t="s">
        <v>161</v>
      </c>
      <c r="N32" s="21" t="s">
        <v>180</v>
      </c>
      <c r="O32" s="20" t="s">
        <v>21</v>
      </c>
    </row>
    <row r="33" spans="1:15" x14ac:dyDescent="0.2">
      <c r="A33" s="13">
        <v>26</v>
      </c>
      <c r="B33" s="22" t="s">
        <v>41</v>
      </c>
      <c r="C33" s="15" t="s">
        <v>42</v>
      </c>
      <c r="D33" s="41" t="s">
        <v>154</v>
      </c>
      <c r="E33" s="41" t="s">
        <v>212</v>
      </c>
      <c r="F33" s="16">
        <v>130000</v>
      </c>
      <c r="G33" s="16">
        <v>3731</v>
      </c>
      <c r="H33" s="16">
        <v>19162.12</v>
      </c>
      <c r="I33" s="16">
        <v>3952</v>
      </c>
      <c r="J33" s="24">
        <v>5192.34</v>
      </c>
      <c r="K33" s="16">
        <f>+CONTRATADO_OCTUBRE_2021[[#This Row],[ SUELDO BRUTO ]]-CONTRATADO_OCTUBRE_2021[[#This Row],[AFP]]-CONTRATADO_OCTUBRE_2021[[#This Row],[SFS]]-CONTRATADO_OCTUBRE_2021[[#This Row],[ ISR ]]-CONTRATADO_OCTUBRE_2021[[#This Row],[ OTROS ]]</f>
        <v>97962.540000000008</v>
      </c>
      <c r="L33" s="18" t="s">
        <v>16</v>
      </c>
      <c r="M33" s="26" t="s">
        <v>161</v>
      </c>
      <c r="N33" s="21" t="s">
        <v>180</v>
      </c>
      <c r="O33" s="20" t="s">
        <v>21</v>
      </c>
    </row>
    <row r="34" spans="1:15" x14ac:dyDescent="0.2">
      <c r="A34" s="13">
        <v>27</v>
      </c>
      <c r="B34" s="22" t="s">
        <v>47</v>
      </c>
      <c r="C34" s="14" t="s">
        <v>48</v>
      </c>
      <c r="D34" s="42" t="s">
        <v>49</v>
      </c>
      <c r="E34" s="42" t="s">
        <v>50</v>
      </c>
      <c r="F34" s="23">
        <v>60000</v>
      </c>
      <c r="G34" s="23">
        <v>1722</v>
      </c>
      <c r="H34" s="23">
        <v>3486.68</v>
      </c>
      <c r="I34" s="23">
        <v>1824</v>
      </c>
      <c r="J34" s="24">
        <v>7471</v>
      </c>
      <c r="K34" s="23">
        <f>+CONTRATADO_OCTUBRE_2021[[#This Row],[ SUELDO BRUTO ]]-CONTRATADO_OCTUBRE_2021[[#This Row],[AFP]]-CONTRATADO_OCTUBRE_2021[[#This Row],[SFS]]-CONTRATADO_OCTUBRE_2021[[#This Row],[ ISR ]]-CONTRATADO_OCTUBRE_2021[[#This Row],[ OTROS ]]</f>
        <v>45496.32</v>
      </c>
      <c r="L34" s="45" t="s">
        <v>16</v>
      </c>
      <c r="M34" s="46" t="s">
        <v>171</v>
      </c>
      <c r="N34" s="46" t="s">
        <v>174</v>
      </c>
      <c r="O34" s="47" t="s">
        <v>21</v>
      </c>
    </row>
    <row r="35" spans="1:15" x14ac:dyDescent="0.2">
      <c r="A35" s="13">
        <v>28</v>
      </c>
      <c r="B35" s="22" t="s">
        <v>51</v>
      </c>
      <c r="C35" s="14" t="s">
        <v>52</v>
      </c>
      <c r="D35" s="42" t="s">
        <v>49</v>
      </c>
      <c r="E35" s="42" t="s">
        <v>53</v>
      </c>
      <c r="F35" s="23">
        <v>50000</v>
      </c>
      <c r="G35" s="23">
        <v>1435</v>
      </c>
      <c r="H35" s="23">
        <v>1854</v>
      </c>
      <c r="I35" s="23">
        <v>1520</v>
      </c>
      <c r="J35" s="24">
        <v>25</v>
      </c>
      <c r="K35" s="23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35" s="45" t="s">
        <v>16</v>
      </c>
      <c r="M35" s="26" t="s">
        <v>186</v>
      </c>
      <c r="N35" s="26" t="s">
        <v>187</v>
      </c>
      <c r="O35" s="48" t="s">
        <v>21</v>
      </c>
    </row>
    <row r="36" spans="1:15" x14ac:dyDescent="0.2">
      <c r="A36" s="13">
        <v>29</v>
      </c>
      <c r="B36" s="22" t="s">
        <v>155</v>
      </c>
      <c r="C36" s="15" t="s">
        <v>156</v>
      </c>
      <c r="D36" s="41" t="s">
        <v>55</v>
      </c>
      <c r="E36" s="41" t="s">
        <v>138</v>
      </c>
      <c r="F36" s="16">
        <v>130000</v>
      </c>
      <c r="G36" s="16">
        <v>3731</v>
      </c>
      <c r="H36" s="16">
        <v>19162.12</v>
      </c>
      <c r="I36" s="16">
        <v>3952</v>
      </c>
      <c r="J36" s="24">
        <v>4171</v>
      </c>
      <c r="K36" s="16">
        <f>+CONTRATADO_OCTUBRE_2021[[#This Row],[ SUELDO BRUTO ]]-CONTRATADO_OCTUBRE_2021[[#This Row],[AFP]]-CONTRATADO_OCTUBRE_2021[[#This Row],[SFS]]-CONTRATADO_OCTUBRE_2021[[#This Row],[ ISR ]]-CONTRATADO_OCTUBRE_2021[[#This Row],[ OTROS ]]</f>
        <v>98983.88</v>
      </c>
      <c r="L36" s="18" t="s">
        <v>16</v>
      </c>
      <c r="M36" s="21" t="s">
        <v>161</v>
      </c>
      <c r="N36" s="21" t="s">
        <v>180</v>
      </c>
      <c r="O36" s="20" t="s">
        <v>17</v>
      </c>
    </row>
    <row r="37" spans="1:15" x14ac:dyDescent="0.2">
      <c r="A37" s="13">
        <v>30</v>
      </c>
      <c r="B37" s="22" t="s">
        <v>54</v>
      </c>
      <c r="C37" s="15" t="s">
        <v>200</v>
      </c>
      <c r="D37" s="41" t="s">
        <v>55</v>
      </c>
      <c r="E37" s="41" t="s">
        <v>31</v>
      </c>
      <c r="F37" s="16">
        <v>42000</v>
      </c>
      <c r="G37" s="23">
        <v>1205.4000000000001</v>
      </c>
      <c r="H37" s="23">
        <v>724.92</v>
      </c>
      <c r="I37" s="23">
        <v>1276.8</v>
      </c>
      <c r="J37" s="24">
        <v>1571</v>
      </c>
      <c r="K37" s="16">
        <f>+CONTRATADO_OCTUBRE_2021[[#This Row],[ SUELDO BRUTO ]]-CONTRATADO_OCTUBRE_2021[[#This Row],[AFP]]-CONTRATADO_OCTUBRE_2021[[#This Row],[SFS]]-CONTRATADO_OCTUBRE_2021[[#This Row],[ ISR ]]-CONTRATADO_OCTUBRE_2021[[#This Row],[ OTROS ]]</f>
        <v>37221.879999999997</v>
      </c>
      <c r="L37" s="18" t="s">
        <v>16</v>
      </c>
      <c r="M37" s="19" t="s">
        <v>172</v>
      </c>
      <c r="N37" s="19" t="s">
        <v>173</v>
      </c>
      <c r="O37" s="20" t="s">
        <v>17</v>
      </c>
    </row>
    <row r="38" spans="1:15" x14ac:dyDescent="0.2">
      <c r="A38" s="13">
        <v>31</v>
      </c>
      <c r="B38" s="22" t="s">
        <v>56</v>
      </c>
      <c r="C38" s="15" t="s">
        <v>57</v>
      </c>
      <c r="D38" s="41" t="s">
        <v>55</v>
      </c>
      <c r="E38" s="41" t="s">
        <v>53</v>
      </c>
      <c r="F38" s="16">
        <v>45000</v>
      </c>
      <c r="G38" s="16">
        <v>1291.5</v>
      </c>
      <c r="H38" s="16">
        <v>1148.33</v>
      </c>
      <c r="I38" s="16">
        <v>1368</v>
      </c>
      <c r="J38" s="24">
        <v>1571</v>
      </c>
      <c r="K38" s="16">
        <f>+CONTRATADO_OCTUBRE_2021[[#This Row],[ SUELDO BRUTO ]]-CONTRATADO_OCTUBRE_2021[[#This Row],[AFP]]-CONTRATADO_OCTUBRE_2021[[#This Row],[SFS]]-CONTRATADO_OCTUBRE_2021[[#This Row],[ ISR ]]-CONTRATADO_OCTUBRE_2021[[#This Row],[ OTROS ]]</f>
        <v>39621.17</v>
      </c>
      <c r="L38" s="18" t="s">
        <v>16</v>
      </c>
      <c r="M38" s="21" t="s">
        <v>161</v>
      </c>
      <c r="N38" s="21" t="s">
        <v>180</v>
      </c>
      <c r="O38" s="20" t="s">
        <v>17</v>
      </c>
    </row>
    <row r="39" spans="1:15" x14ac:dyDescent="0.2">
      <c r="A39" s="13">
        <v>32</v>
      </c>
      <c r="B39" s="58" t="s">
        <v>190</v>
      </c>
      <c r="C39" s="15" t="s">
        <v>191</v>
      </c>
      <c r="D39" s="41" t="s">
        <v>189</v>
      </c>
      <c r="E39" s="41" t="s">
        <v>188</v>
      </c>
      <c r="F39" s="16">
        <v>90000</v>
      </c>
      <c r="G39" s="23">
        <v>2583</v>
      </c>
      <c r="H39" s="23">
        <v>9753.1200000000008</v>
      </c>
      <c r="I39" s="23">
        <v>2736</v>
      </c>
      <c r="J39" s="24">
        <v>25</v>
      </c>
      <c r="K39" s="38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39" s="18" t="s">
        <v>16</v>
      </c>
      <c r="M39" s="21" t="s">
        <v>159</v>
      </c>
      <c r="N39" s="21" t="s">
        <v>185</v>
      </c>
      <c r="O39" s="27" t="s">
        <v>17</v>
      </c>
    </row>
    <row r="40" spans="1:15" x14ac:dyDescent="0.2">
      <c r="A40" s="13">
        <v>33</v>
      </c>
      <c r="B40" s="22" t="s">
        <v>58</v>
      </c>
      <c r="C40" s="15" t="s">
        <v>59</v>
      </c>
      <c r="D40" s="41" t="s">
        <v>60</v>
      </c>
      <c r="E40" s="41" t="s">
        <v>31</v>
      </c>
      <c r="F40" s="16">
        <v>47000</v>
      </c>
      <c r="G40" s="23">
        <v>1348.9</v>
      </c>
      <c r="H40" s="23">
        <v>1430.6</v>
      </c>
      <c r="I40" s="23">
        <v>1428.8</v>
      </c>
      <c r="J40" s="24">
        <v>4571</v>
      </c>
      <c r="K40" s="16">
        <f>+CONTRATADO_OCTUBRE_2021[[#This Row],[ SUELDO BRUTO ]]-CONTRATADO_OCTUBRE_2021[[#This Row],[AFP]]-CONTRATADO_OCTUBRE_2021[[#This Row],[SFS]]-CONTRATADO_OCTUBRE_2021[[#This Row],[ ISR ]]-CONTRATADO_OCTUBRE_2021[[#This Row],[ OTROS ]]</f>
        <v>38220.699999999997</v>
      </c>
      <c r="L40" s="18" t="s">
        <v>16</v>
      </c>
      <c r="M40" s="25" t="s">
        <v>171</v>
      </c>
      <c r="N40" s="25" t="s">
        <v>174</v>
      </c>
      <c r="O40" s="20" t="s">
        <v>21</v>
      </c>
    </row>
    <row r="41" spans="1:15" x14ac:dyDescent="0.2">
      <c r="A41" s="13">
        <v>34</v>
      </c>
      <c r="B41" s="22" t="s">
        <v>71</v>
      </c>
      <c r="C41" s="15" t="s">
        <v>72</v>
      </c>
      <c r="D41" s="41" t="s">
        <v>69</v>
      </c>
      <c r="E41" s="41" t="s">
        <v>73</v>
      </c>
      <c r="F41" s="16">
        <v>130000</v>
      </c>
      <c r="G41" s="16">
        <v>3731</v>
      </c>
      <c r="H41" s="16">
        <v>18824.59</v>
      </c>
      <c r="I41" s="16">
        <v>3952</v>
      </c>
      <c r="J41" s="17">
        <v>1375.12</v>
      </c>
      <c r="K41" s="16">
        <f>+CONTRATADO_OCTUBRE_2021[[#This Row],[ SUELDO BRUTO ]]-CONTRATADO_OCTUBRE_2021[[#This Row],[AFP]]-CONTRATADO_OCTUBRE_2021[[#This Row],[SFS]]-CONTRATADO_OCTUBRE_2021[[#This Row],[ ISR ]]-CONTRATADO_OCTUBRE_2021[[#This Row],[ OTROS ]]</f>
        <v>102117.29000000001</v>
      </c>
      <c r="L41" s="18" t="s">
        <v>16</v>
      </c>
      <c r="M41" s="21" t="s">
        <v>186</v>
      </c>
      <c r="N41" s="21" t="s">
        <v>192</v>
      </c>
      <c r="O41" s="20" t="s">
        <v>17</v>
      </c>
    </row>
    <row r="42" spans="1:15" x14ac:dyDescent="0.2">
      <c r="A42" s="13">
        <v>35</v>
      </c>
      <c r="B42" s="22" t="s">
        <v>67</v>
      </c>
      <c r="C42" s="15" t="s">
        <v>68</v>
      </c>
      <c r="D42" s="41" t="s">
        <v>69</v>
      </c>
      <c r="E42" s="41" t="s">
        <v>70</v>
      </c>
      <c r="F42" s="16">
        <v>47000</v>
      </c>
      <c r="G42" s="23">
        <v>1348.9</v>
      </c>
      <c r="H42" s="23">
        <v>1430.6</v>
      </c>
      <c r="I42" s="23">
        <v>1428.8</v>
      </c>
      <c r="J42" s="24">
        <v>2981</v>
      </c>
      <c r="K42" s="16">
        <f>+CONTRATADO_OCTUBRE_2021[[#This Row],[ SUELDO BRUTO ]]-CONTRATADO_OCTUBRE_2021[[#This Row],[AFP]]-CONTRATADO_OCTUBRE_2021[[#This Row],[SFS]]-CONTRATADO_OCTUBRE_2021[[#This Row],[ ISR ]]-CONTRATADO_OCTUBRE_2021[[#This Row],[ OTROS ]]</f>
        <v>39810.699999999997</v>
      </c>
      <c r="L42" s="18" t="s">
        <v>16</v>
      </c>
      <c r="M42" s="21" t="s">
        <v>186</v>
      </c>
      <c r="N42" s="21" t="s">
        <v>192</v>
      </c>
      <c r="O42" s="20" t="s">
        <v>17</v>
      </c>
    </row>
    <row r="43" spans="1:15" x14ac:dyDescent="0.2">
      <c r="A43" s="13">
        <v>36</v>
      </c>
      <c r="B43" s="22" t="s">
        <v>74</v>
      </c>
      <c r="C43" s="15" t="s">
        <v>75</v>
      </c>
      <c r="D43" s="41" t="s">
        <v>69</v>
      </c>
      <c r="E43" s="41" t="s">
        <v>193</v>
      </c>
      <c r="F43" s="16">
        <v>52000</v>
      </c>
      <c r="G43" s="16">
        <v>1492.4</v>
      </c>
      <c r="H43" s="16">
        <v>2136.27</v>
      </c>
      <c r="I43" s="16">
        <v>1580.8</v>
      </c>
      <c r="J43" s="17">
        <v>7692</v>
      </c>
      <c r="K43" s="16">
        <f>+CONTRATADO_OCTUBRE_2021[[#This Row],[ SUELDO BRUTO ]]-CONTRATADO_OCTUBRE_2021[[#This Row],[AFP]]-CONTRATADO_OCTUBRE_2021[[#This Row],[SFS]]-CONTRATADO_OCTUBRE_2021[[#This Row],[ ISR ]]-CONTRATADO_OCTUBRE_2021[[#This Row],[ OTROS ]]</f>
        <v>39098.53</v>
      </c>
      <c r="L43" s="18" t="s">
        <v>16</v>
      </c>
      <c r="M43" s="21" t="s">
        <v>194</v>
      </c>
      <c r="N43" s="21" t="s">
        <v>185</v>
      </c>
      <c r="O43" s="20" t="s">
        <v>21</v>
      </c>
    </row>
    <row r="44" spans="1:15" x14ac:dyDescent="0.2">
      <c r="A44" s="13">
        <v>37</v>
      </c>
      <c r="B44" s="22" t="s">
        <v>76</v>
      </c>
      <c r="C44" s="15" t="s">
        <v>77</v>
      </c>
      <c r="D44" s="41" t="s">
        <v>69</v>
      </c>
      <c r="E44" s="41" t="s">
        <v>193</v>
      </c>
      <c r="F44" s="16">
        <v>42000</v>
      </c>
      <c r="G44" s="16">
        <v>1205.4000000000001</v>
      </c>
      <c r="H44" s="16">
        <v>724.92</v>
      </c>
      <c r="I44" s="16">
        <v>1276.8</v>
      </c>
      <c r="J44" s="17">
        <v>4351</v>
      </c>
      <c r="K44" s="16">
        <f>+CONTRATADO_OCTUBRE_2021[[#This Row],[ SUELDO BRUTO ]]-CONTRATADO_OCTUBRE_2021[[#This Row],[AFP]]-CONTRATADO_OCTUBRE_2021[[#This Row],[SFS]]-CONTRATADO_OCTUBRE_2021[[#This Row],[ ISR ]]-CONTRATADO_OCTUBRE_2021[[#This Row],[ OTROS ]]</f>
        <v>34441.879999999997</v>
      </c>
      <c r="L44" s="18" t="s">
        <v>16</v>
      </c>
      <c r="M44" s="21" t="s">
        <v>186</v>
      </c>
      <c r="N44" s="21" t="s">
        <v>192</v>
      </c>
      <c r="O44" s="20" t="s">
        <v>17</v>
      </c>
    </row>
    <row r="45" spans="1:15" x14ac:dyDescent="0.2">
      <c r="A45" s="13">
        <v>38</v>
      </c>
      <c r="B45" s="22" t="s">
        <v>78</v>
      </c>
      <c r="C45" s="15" t="s">
        <v>79</v>
      </c>
      <c r="D45" s="41" t="s">
        <v>69</v>
      </c>
      <c r="E45" s="41" t="s">
        <v>193</v>
      </c>
      <c r="F45" s="16">
        <v>42000</v>
      </c>
      <c r="G45" s="16">
        <v>1205.4000000000001</v>
      </c>
      <c r="H45" s="16">
        <v>724.92</v>
      </c>
      <c r="I45" s="16">
        <v>1276.8</v>
      </c>
      <c r="J45" s="17">
        <v>3131</v>
      </c>
      <c r="K45" s="16">
        <f>+CONTRATADO_OCTUBRE_2021[[#This Row],[ SUELDO BRUTO ]]-CONTRATADO_OCTUBRE_2021[[#This Row],[AFP]]-CONTRATADO_OCTUBRE_2021[[#This Row],[SFS]]-CONTRATADO_OCTUBRE_2021[[#This Row],[ ISR ]]-CONTRATADO_OCTUBRE_2021[[#This Row],[ OTROS ]]</f>
        <v>35661.879999999997</v>
      </c>
      <c r="L45" s="18" t="s">
        <v>16</v>
      </c>
      <c r="M45" s="21" t="s">
        <v>186</v>
      </c>
      <c r="N45" s="21" t="s">
        <v>192</v>
      </c>
      <c r="O45" s="20" t="s">
        <v>21</v>
      </c>
    </row>
    <row r="46" spans="1:15" x14ac:dyDescent="0.2">
      <c r="A46" s="13">
        <v>39</v>
      </c>
      <c r="B46" s="22" t="s">
        <v>89</v>
      </c>
      <c r="C46" s="15" t="s">
        <v>90</v>
      </c>
      <c r="D46" s="41" t="s">
        <v>86</v>
      </c>
      <c r="E46" s="41" t="s">
        <v>20</v>
      </c>
      <c r="F46" s="16">
        <v>130000</v>
      </c>
      <c r="G46" s="23">
        <v>3731</v>
      </c>
      <c r="H46" s="23">
        <v>18824.59</v>
      </c>
      <c r="I46" s="23">
        <v>3952</v>
      </c>
      <c r="J46" s="24">
        <v>17321.12</v>
      </c>
      <c r="K46" s="16">
        <f>+CONTRATADO_OCTUBRE_2021[[#This Row],[ SUELDO BRUTO ]]-CONTRATADO_OCTUBRE_2021[[#This Row],[AFP]]-CONTRATADO_OCTUBRE_2021[[#This Row],[SFS]]-CONTRATADO_OCTUBRE_2021[[#This Row],[ ISR ]]-CONTRATADO_OCTUBRE_2021[[#This Row],[ OTROS ]]</f>
        <v>86171.290000000008</v>
      </c>
      <c r="L46" s="18" t="s">
        <v>16</v>
      </c>
      <c r="M46" s="25" t="s">
        <v>171</v>
      </c>
      <c r="N46" s="25" t="s">
        <v>174</v>
      </c>
      <c r="O46" s="20" t="s">
        <v>17</v>
      </c>
    </row>
    <row r="47" spans="1:15" x14ac:dyDescent="0.2">
      <c r="A47" s="13">
        <v>40</v>
      </c>
      <c r="B47" s="22" t="s">
        <v>84</v>
      </c>
      <c r="C47" s="15" t="s">
        <v>85</v>
      </c>
      <c r="D47" s="41" t="s">
        <v>86</v>
      </c>
      <c r="E47" s="41" t="s">
        <v>87</v>
      </c>
      <c r="F47" s="16">
        <v>75000</v>
      </c>
      <c r="G47" s="16">
        <v>2152.5</v>
      </c>
      <c r="H47" s="16">
        <v>6309.38</v>
      </c>
      <c r="I47" s="16">
        <v>2280</v>
      </c>
      <c r="J47" s="17">
        <v>4693.3999999999996</v>
      </c>
      <c r="K47" s="16">
        <f>+CONTRATADO_OCTUBRE_2021[[#This Row],[ SUELDO BRUTO ]]-CONTRATADO_OCTUBRE_2021[[#This Row],[AFP]]-CONTRATADO_OCTUBRE_2021[[#This Row],[SFS]]-CONTRATADO_OCTUBRE_2021[[#This Row],[ ISR ]]-CONTRATADO_OCTUBRE_2021[[#This Row],[ OTROS ]]</f>
        <v>59564.72</v>
      </c>
      <c r="L47" s="18" t="s">
        <v>16</v>
      </c>
      <c r="M47" s="19" t="s">
        <v>172</v>
      </c>
      <c r="N47" s="19" t="s">
        <v>173</v>
      </c>
      <c r="O47" s="20" t="s">
        <v>17</v>
      </c>
    </row>
    <row r="48" spans="1:15" x14ac:dyDescent="0.2">
      <c r="A48" s="13">
        <v>41</v>
      </c>
      <c r="B48" s="22" t="s">
        <v>91</v>
      </c>
      <c r="C48" s="15" t="s">
        <v>92</v>
      </c>
      <c r="D48" s="41" t="s">
        <v>86</v>
      </c>
      <c r="E48" s="41" t="s">
        <v>88</v>
      </c>
      <c r="F48" s="16">
        <v>60000</v>
      </c>
      <c r="G48" s="16">
        <v>1722</v>
      </c>
      <c r="H48" s="16">
        <v>3486.68</v>
      </c>
      <c r="I48" s="16">
        <v>1824</v>
      </c>
      <c r="J48" s="17">
        <v>25</v>
      </c>
      <c r="K48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48" s="18" t="s">
        <v>16</v>
      </c>
      <c r="M48" s="21" t="s">
        <v>194</v>
      </c>
      <c r="N48" s="21" t="s">
        <v>185</v>
      </c>
      <c r="O48" s="20" t="s">
        <v>21</v>
      </c>
    </row>
    <row r="49" spans="1:15" x14ac:dyDescent="0.2">
      <c r="A49" s="13">
        <v>42</v>
      </c>
      <c r="B49" s="22" t="s">
        <v>144</v>
      </c>
      <c r="C49" s="15" t="s">
        <v>145</v>
      </c>
      <c r="D49" s="41" t="s">
        <v>86</v>
      </c>
      <c r="E49" s="41" t="s">
        <v>87</v>
      </c>
      <c r="F49" s="16">
        <v>47000</v>
      </c>
      <c r="G49" s="23">
        <v>1348.9</v>
      </c>
      <c r="H49" s="23">
        <v>1430.6</v>
      </c>
      <c r="I49" s="23">
        <v>1428.8</v>
      </c>
      <c r="J49" s="17">
        <v>25</v>
      </c>
      <c r="K49" s="16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49" s="18" t="s">
        <v>16</v>
      </c>
      <c r="M49" s="21" t="s">
        <v>222</v>
      </c>
      <c r="N49" s="21" t="s">
        <v>223</v>
      </c>
      <c r="O49" s="20" t="s">
        <v>17</v>
      </c>
    </row>
    <row r="50" spans="1:15" x14ac:dyDescent="0.2">
      <c r="A50" s="13">
        <v>43</v>
      </c>
      <c r="B50" s="22" t="s">
        <v>151</v>
      </c>
      <c r="C50" s="15" t="s">
        <v>152</v>
      </c>
      <c r="D50" s="41" t="s">
        <v>86</v>
      </c>
      <c r="E50" s="41" t="s">
        <v>87</v>
      </c>
      <c r="F50" s="16">
        <v>40000</v>
      </c>
      <c r="G50" s="16">
        <v>1148</v>
      </c>
      <c r="H50" s="16">
        <v>442.65</v>
      </c>
      <c r="I50" s="16">
        <v>1216</v>
      </c>
      <c r="J50" s="17">
        <v>25</v>
      </c>
      <c r="K50" s="16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50" s="18" t="s">
        <v>16</v>
      </c>
      <c r="M50" s="25" t="s">
        <v>171</v>
      </c>
      <c r="N50" s="25" t="s">
        <v>174</v>
      </c>
      <c r="O50" s="20" t="s">
        <v>21</v>
      </c>
    </row>
    <row r="51" spans="1:15" x14ac:dyDescent="0.2">
      <c r="A51" s="13">
        <v>44</v>
      </c>
      <c r="B51" s="22" t="s">
        <v>213</v>
      </c>
      <c r="C51" s="15" t="s">
        <v>214</v>
      </c>
      <c r="D51" s="41" t="s">
        <v>86</v>
      </c>
      <c r="E51" s="41" t="s">
        <v>88</v>
      </c>
      <c r="F51" s="16">
        <v>50000</v>
      </c>
      <c r="G51" s="16">
        <v>1435</v>
      </c>
      <c r="H51" s="16">
        <v>1854</v>
      </c>
      <c r="I51" s="16">
        <v>1520</v>
      </c>
      <c r="J51" s="17">
        <v>25</v>
      </c>
      <c r="K51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51" s="18" t="s">
        <v>16</v>
      </c>
      <c r="M51" s="21" t="s">
        <v>186</v>
      </c>
      <c r="N51" s="21" t="s">
        <v>192</v>
      </c>
      <c r="O51" s="27" t="s">
        <v>21</v>
      </c>
    </row>
    <row r="52" spans="1:15" x14ac:dyDescent="0.2">
      <c r="A52" s="13">
        <v>45</v>
      </c>
      <c r="B52" s="22" t="s">
        <v>93</v>
      </c>
      <c r="C52" s="15" t="s">
        <v>94</v>
      </c>
      <c r="D52" s="41" t="s">
        <v>86</v>
      </c>
      <c r="E52" s="41" t="s">
        <v>88</v>
      </c>
      <c r="F52" s="16">
        <v>50000</v>
      </c>
      <c r="G52" s="23">
        <v>1435</v>
      </c>
      <c r="H52" s="23">
        <v>1854</v>
      </c>
      <c r="I52" s="23">
        <v>1520</v>
      </c>
      <c r="J52" s="24">
        <v>12071</v>
      </c>
      <c r="K52" s="16">
        <f>+CONTRATADO_OCTUBRE_2021[[#This Row],[ SUELDO BRUTO ]]-CONTRATADO_OCTUBRE_2021[[#This Row],[AFP]]-CONTRATADO_OCTUBRE_2021[[#This Row],[SFS]]-CONTRATADO_OCTUBRE_2021[[#This Row],[ ISR ]]-CONTRATADO_OCTUBRE_2021[[#This Row],[ OTROS ]]</f>
        <v>33120</v>
      </c>
      <c r="L52" s="18" t="s">
        <v>16</v>
      </c>
      <c r="M52" s="21" t="s">
        <v>194</v>
      </c>
      <c r="N52" s="21" t="s">
        <v>185</v>
      </c>
      <c r="O52" s="20" t="s">
        <v>21</v>
      </c>
    </row>
    <row r="53" spans="1:15" x14ac:dyDescent="0.2">
      <c r="A53" s="13">
        <v>46</v>
      </c>
      <c r="B53" s="22" t="s">
        <v>95</v>
      </c>
      <c r="C53" s="15" t="s">
        <v>96</v>
      </c>
      <c r="D53" s="41" t="s">
        <v>97</v>
      </c>
      <c r="E53" s="41" t="s">
        <v>20</v>
      </c>
      <c r="F53" s="16">
        <v>120000</v>
      </c>
      <c r="G53" s="16">
        <v>3444</v>
      </c>
      <c r="H53" s="16">
        <v>16809.87</v>
      </c>
      <c r="I53" s="16">
        <v>3648</v>
      </c>
      <c r="J53" s="17">
        <v>17271</v>
      </c>
      <c r="K53" s="16">
        <f>+CONTRATADO_OCTUBRE_2021[[#This Row],[ SUELDO BRUTO ]]-CONTRATADO_OCTUBRE_2021[[#This Row],[AFP]]-CONTRATADO_OCTUBRE_2021[[#This Row],[SFS]]-CONTRATADO_OCTUBRE_2021[[#This Row],[ ISR ]]-CONTRATADO_OCTUBRE_2021[[#This Row],[ OTROS ]]</f>
        <v>78827.13</v>
      </c>
      <c r="L53" s="18" t="s">
        <v>16</v>
      </c>
      <c r="M53" s="21" t="s">
        <v>186</v>
      </c>
      <c r="N53" s="21" t="s">
        <v>192</v>
      </c>
      <c r="O53" s="20" t="s">
        <v>21</v>
      </c>
    </row>
    <row r="54" spans="1:15" x14ac:dyDescent="0.2">
      <c r="A54" s="13">
        <v>47</v>
      </c>
      <c r="B54" s="22" t="s">
        <v>128</v>
      </c>
      <c r="C54" s="15" t="s">
        <v>129</v>
      </c>
      <c r="D54" s="41" t="s">
        <v>97</v>
      </c>
      <c r="E54" s="41" t="s">
        <v>31</v>
      </c>
      <c r="F54" s="23">
        <v>42000</v>
      </c>
      <c r="G54" s="23">
        <v>1205.4000000000001</v>
      </c>
      <c r="H54" s="23">
        <v>522.4</v>
      </c>
      <c r="I54" s="23">
        <v>1276.8</v>
      </c>
      <c r="J54" s="24">
        <v>1375.12</v>
      </c>
      <c r="K54" s="16">
        <f>+CONTRATADO_OCTUBRE_2021[[#This Row],[ SUELDO BRUTO ]]-CONTRATADO_OCTUBRE_2021[[#This Row],[AFP]]-CONTRATADO_OCTUBRE_2021[[#This Row],[SFS]]-CONTRATADO_OCTUBRE_2021[[#This Row],[ ISR ]]-CONTRATADO_OCTUBRE_2021[[#This Row],[ OTROS ]]</f>
        <v>37620.279999999992</v>
      </c>
      <c r="L54" s="18" t="s">
        <v>16</v>
      </c>
      <c r="M54" s="21" t="s">
        <v>186</v>
      </c>
      <c r="N54" s="21" t="s">
        <v>192</v>
      </c>
      <c r="O54" s="20" t="s">
        <v>21</v>
      </c>
    </row>
    <row r="55" spans="1:15" x14ac:dyDescent="0.2">
      <c r="A55" s="13">
        <v>48</v>
      </c>
      <c r="B55" s="22" t="s">
        <v>110</v>
      </c>
      <c r="C55" s="15" t="s">
        <v>111</v>
      </c>
      <c r="D55" s="41" t="s">
        <v>215</v>
      </c>
      <c r="E55" s="41" t="s">
        <v>212</v>
      </c>
      <c r="F55" s="16">
        <v>90000</v>
      </c>
      <c r="G55" s="16">
        <v>2583</v>
      </c>
      <c r="H55" s="16">
        <v>9753.1200000000008</v>
      </c>
      <c r="I55" s="16">
        <v>2736</v>
      </c>
      <c r="J55" s="17">
        <v>25</v>
      </c>
      <c r="K55" s="16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55" s="18" t="s">
        <v>16</v>
      </c>
      <c r="M55" s="21" t="s">
        <v>186</v>
      </c>
      <c r="N55" s="21" t="s">
        <v>192</v>
      </c>
      <c r="O55" s="20" t="s">
        <v>21</v>
      </c>
    </row>
    <row r="56" spans="1:15" x14ac:dyDescent="0.2">
      <c r="A56" s="13">
        <v>49</v>
      </c>
      <c r="B56" s="22" t="s">
        <v>71</v>
      </c>
      <c r="C56" s="15" t="s">
        <v>104</v>
      </c>
      <c r="D56" s="41" t="s">
        <v>157</v>
      </c>
      <c r="E56" s="41" t="s">
        <v>20</v>
      </c>
      <c r="F56" s="16">
        <v>95000</v>
      </c>
      <c r="G56" s="16">
        <v>2726.5</v>
      </c>
      <c r="H56" s="16">
        <v>10591.71</v>
      </c>
      <c r="I56" s="16">
        <v>2888</v>
      </c>
      <c r="J56" s="17">
        <v>32141.7</v>
      </c>
      <c r="K56" s="16">
        <f>+CONTRATADO_OCTUBRE_2021[[#This Row],[ SUELDO BRUTO ]]-CONTRATADO_OCTUBRE_2021[[#This Row],[AFP]]-CONTRATADO_OCTUBRE_2021[[#This Row],[SFS]]-CONTRATADO_OCTUBRE_2021[[#This Row],[ ISR ]]-CONTRATADO_OCTUBRE_2021[[#This Row],[ OTROS ]]</f>
        <v>46652.090000000011</v>
      </c>
      <c r="L56" s="18" t="s">
        <v>16</v>
      </c>
      <c r="M56" s="19" t="s">
        <v>172</v>
      </c>
      <c r="N56" s="19" t="s">
        <v>173</v>
      </c>
      <c r="O56" s="20" t="s">
        <v>17</v>
      </c>
    </row>
    <row r="57" spans="1:15" x14ac:dyDescent="0.2">
      <c r="A57" s="13">
        <v>50</v>
      </c>
      <c r="B57" s="22" t="s">
        <v>105</v>
      </c>
      <c r="C57" s="15" t="s">
        <v>106</v>
      </c>
      <c r="D57" s="41" t="s">
        <v>157</v>
      </c>
      <c r="E57" s="41" t="s">
        <v>201</v>
      </c>
      <c r="F57" s="16">
        <v>45000</v>
      </c>
      <c r="G57" s="16">
        <v>1291.5</v>
      </c>
      <c r="H57" s="16">
        <v>945.81</v>
      </c>
      <c r="I57" s="16">
        <v>1368</v>
      </c>
      <c r="J57" s="17">
        <v>1375.12</v>
      </c>
      <c r="K57" s="16">
        <f>+CONTRATADO_OCTUBRE_2021[[#This Row],[ SUELDO BRUTO ]]-CONTRATADO_OCTUBRE_2021[[#This Row],[AFP]]-CONTRATADO_OCTUBRE_2021[[#This Row],[SFS]]-CONTRATADO_OCTUBRE_2021[[#This Row],[ ISR ]]-CONTRATADO_OCTUBRE_2021[[#This Row],[ OTROS ]]</f>
        <v>40019.57</v>
      </c>
      <c r="L57" s="18" t="s">
        <v>16</v>
      </c>
      <c r="M57" s="21" t="s">
        <v>194</v>
      </c>
      <c r="N57" s="21" t="s">
        <v>185</v>
      </c>
      <c r="O57" s="20" t="s">
        <v>21</v>
      </c>
    </row>
    <row r="58" spans="1:15" x14ac:dyDescent="0.2">
      <c r="A58" s="13">
        <v>51</v>
      </c>
      <c r="B58" s="22" t="s">
        <v>107</v>
      </c>
      <c r="C58" s="15" t="s">
        <v>108</v>
      </c>
      <c r="D58" s="41" t="s">
        <v>109</v>
      </c>
      <c r="E58" s="41" t="s">
        <v>202</v>
      </c>
      <c r="F58" s="16">
        <v>47000</v>
      </c>
      <c r="G58" s="16">
        <v>1348.9</v>
      </c>
      <c r="H58" s="16"/>
      <c r="I58" s="16">
        <v>1428.8</v>
      </c>
      <c r="J58" s="17">
        <v>25</v>
      </c>
      <c r="K58" s="16">
        <f>+CONTRATADO_OCTUBRE_2021[[#This Row],[ SUELDO BRUTO ]]-CONTRATADO_OCTUBRE_2021[[#This Row],[AFP]]-CONTRATADO_OCTUBRE_2021[[#This Row],[SFS]]-CONTRATADO_OCTUBRE_2021[[#This Row],[ ISR ]]-CONTRATADO_OCTUBRE_2021[[#This Row],[ OTROS ]]</f>
        <v>44197.299999999996</v>
      </c>
      <c r="L58" s="18" t="s">
        <v>16</v>
      </c>
      <c r="M58" s="21" t="s">
        <v>186</v>
      </c>
      <c r="N58" s="21" t="s">
        <v>192</v>
      </c>
      <c r="O58" s="20" t="s">
        <v>21</v>
      </c>
    </row>
    <row r="59" spans="1:15" x14ac:dyDescent="0.2">
      <c r="A59" s="13">
        <v>52</v>
      </c>
      <c r="B59" s="22" t="s">
        <v>112</v>
      </c>
      <c r="C59" s="15" t="s">
        <v>113</v>
      </c>
      <c r="D59" s="41" t="s">
        <v>109</v>
      </c>
      <c r="E59" s="41" t="s">
        <v>114</v>
      </c>
      <c r="F59" s="16">
        <v>47000</v>
      </c>
      <c r="G59" s="16">
        <v>1348.9</v>
      </c>
      <c r="H59" s="16"/>
      <c r="I59" s="16">
        <v>1428.8</v>
      </c>
      <c r="J59" s="17">
        <v>25</v>
      </c>
      <c r="K59" s="16">
        <f>+CONTRATADO_OCTUBRE_2021[[#This Row],[ SUELDO BRUTO ]]-CONTRATADO_OCTUBRE_2021[[#This Row],[AFP]]-CONTRATADO_OCTUBRE_2021[[#This Row],[SFS]]-CONTRATADO_OCTUBRE_2021[[#This Row],[ ISR ]]-CONTRATADO_OCTUBRE_2021[[#This Row],[ OTROS ]]</f>
        <v>44197.299999999996</v>
      </c>
      <c r="L59" s="18" t="s">
        <v>16</v>
      </c>
      <c r="M59" s="21" t="s">
        <v>186</v>
      </c>
      <c r="N59" s="21" t="s">
        <v>192</v>
      </c>
      <c r="O59" s="20" t="s">
        <v>21</v>
      </c>
    </row>
    <row r="60" spans="1:15" x14ac:dyDescent="0.2">
      <c r="A60" s="13">
        <v>53</v>
      </c>
      <c r="B60" s="22" t="s">
        <v>182</v>
      </c>
      <c r="C60" s="15" t="s">
        <v>183</v>
      </c>
      <c r="D60" s="41" t="s">
        <v>109</v>
      </c>
      <c r="E60" s="41" t="s">
        <v>114</v>
      </c>
      <c r="F60" s="16">
        <v>50000</v>
      </c>
      <c r="G60" s="16">
        <v>1435</v>
      </c>
      <c r="H60" s="16">
        <v>1854</v>
      </c>
      <c r="I60" s="16">
        <v>1520</v>
      </c>
      <c r="J60" s="17">
        <v>25</v>
      </c>
      <c r="K60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60" s="18" t="s">
        <v>16</v>
      </c>
      <c r="M60" s="21" t="s">
        <v>181</v>
      </c>
      <c r="N60" s="21" t="s">
        <v>180</v>
      </c>
      <c r="O60" s="27" t="s">
        <v>21</v>
      </c>
    </row>
    <row r="61" spans="1:15" x14ac:dyDescent="0.2">
      <c r="A61" s="13">
        <v>54</v>
      </c>
      <c r="B61" s="22" t="s">
        <v>217</v>
      </c>
      <c r="C61" s="15" t="s">
        <v>218</v>
      </c>
      <c r="D61" s="41" t="s">
        <v>118</v>
      </c>
      <c r="E61" s="41" t="s">
        <v>212</v>
      </c>
      <c r="F61" s="16">
        <v>90000</v>
      </c>
      <c r="G61" s="16">
        <v>2583</v>
      </c>
      <c r="H61" s="16">
        <v>9753.1200000000008</v>
      </c>
      <c r="I61" s="16">
        <v>2736</v>
      </c>
      <c r="J61" s="17">
        <v>25</v>
      </c>
      <c r="K61" s="38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61" s="18" t="s">
        <v>16</v>
      </c>
      <c r="M61" s="21" t="s">
        <v>186</v>
      </c>
      <c r="N61" s="21" t="s">
        <v>192</v>
      </c>
      <c r="O61" s="27" t="s">
        <v>21</v>
      </c>
    </row>
    <row r="62" spans="1:15" x14ac:dyDescent="0.2">
      <c r="A62" s="13">
        <v>55</v>
      </c>
      <c r="B62" s="22" t="s">
        <v>119</v>
      </c>
      <c r="C62" s="15" t="s">
        <v>120</v>
      </c>
      <c r="D62" s="41" t="s">
        <v>118</v>
      </c>
      <c r="E62" s="41" t="s">
        <v>114</v>
      </c>
      <c r="F62" s="16">
        <v>75000</v>
      </c>
      <c r="G62" s="16">
        <v>2152.5</v>
      </c>
      <c r="H62" s="16">
        <v>6309.38</v>
      </c>
      <c r="I62" s="16">
        <v>2280</v>
      </c>
      <c r="J62" s="17">
        <v>25</v>
      </c>
      <c r="K62" s="16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62" s="18" t="s">
        <v>16</v>
      </c>
      <c r="M62" s="21" t="s">
        <v>181</v>
      </c>
      <c r="N62" s="21" t="s">
        <v>180</v>
      </c>
      <c r="O62" s="20" t="s">
        <v>17</v>
      </c>
    </row>
    <row r="63" spans="1:15" x14ac:dyDescent="0.2">
      <c r="A63" s="13">
        <v>56</v>
      </c>
      <c r="B63" s="22" t="s">
        <v>121</v>
      </c>
      <c r="C63" s="15" t="s">
        <v>122</v>
      </c>
      <c r="D63" s="41" t="s">
        <v>118</v>
      </c>
      <c r="E63" s="41" t="s">
        <v>115</v>
      </c>
      <c r="F63" s="16">
        <v>60000</v>
      </c>
      <c r="G63" s="16">
        <v>1722</v>
      </c>
      <c r="H63" s="16">
        <v>3486.68</v>
      </c>
      <c r="I63" s="16">
        <v>1824</v>
      </c>
      <c r="J63" s="17">
        <v>25</v>
      </c>
      <c r="K63" s="16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63" s="18" t="s">
        <v>16</v>
      </c>
      <c r="M63" s="21" t="s">
        <v>194</v>
      </c>
      <c r="N63" s="21" t="s">
        <v>185</v>
      </c>
      <c r="O63" s="20" t="s">
        <v>21</v>
      </c>
    </row>
    <row r="64" spans="1:15" x14ac:dyDescent="0.2">
      <c r="A64" s="13">
        <v>57</v>
      </c>
      <c r="B64" s="22" t="s">
        <v>123</v>
      </c>
      <c r="C64" s="15" t="s">
        <v>124</v>
      </c>
      <c r="D64" s="41" t="s">
        <v>118</v>
      </c>
      <c r="E64" s="41" t="s">
        <v>115</v>
      </c>
      <c r="F64" s="16">
        <v>50000</v>
      </c>
      <c r="G64" s="16">
        <v>1435</v>
      </c>
      <c r="H64" s="16">
        <v>1854</v>
      </c>
      <c r="I64" s="16">
        <v>1520</v>
      </c>
      <c r="J64" s="17">
        <v>4571</v>
      </c>
      <c r="K64" s="16">
        <f>+CONTRATADO_OCTUBRE_2021[[#This Row],[ SUELDO BRUTO ]]-CONTRATADO_OCTUBRE_2021[[#This Row],[AFP]]-CONTRATADO_OCTUBRE_2021[[#This Row],[SFS]]-CONTRATADO_OCTUBRE_2021[[#This Row],[ ISR ]]-CONTRATADO_OCTUBRE_2021[[#This Row],[ OTROS ]]</f>
        <v>40620</v>
      </c>
      <c r="L64" s="18" t="s">
        <v>16</v>
      </c>
      <c r="M64" s="21" t="s">
        <v>186</v>
      </c>
      <c r="N64" s="21" t="s">
        <v>192</v>
      </c>
      <c r="O64" s="20" t="s">
        <v>21</v>
      </c>
    </row>
    <row r="65" spans="1:15" x14ac:dyDescent="0.2">
      <c r="A65" s="13">
        <v>58</v>
      </c>
      <c r="B65" s="22" t="s">
        <v>133</v>
      </c>
      <c r="C65" s="15" t="s">
        <v>134</v>
      </c>
      <c r="D65" s="41" t="s">
        <v>146</v>
      </c>
      <c r="E65" s="41" t="s">
        <v>135</v>
      </c>
      <c r="F65" s="16">
        <v>95000</v>
      </c>
      <c r="G65" s="16">
        <v>2726.5</v>
      </c>
      <c r="H65" s="16">
        <v>10929.24</v>
      </c>
      <c r="I65" s="16">
        <v>2888</v>
      </c>
      <c r="J65" s="17">
        <v>25</v>
      </c>
      <c r="K65" s="16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5" s="15" t="s">
        <v>16</v>
      </c>
      <c r="M65" s="21" t="s">
        <v>186</v>
      </c>
      <c r="N65" s="21" t="s">
        <v>192</v>
      </c>
      <c r="O65" s="27" t="s">
        <v>17</v>
      </c>
    </row>
    <row r="66" spans="1:15" x14ac:dyDescent="0.2">
      <c r="A66" s="13">
        <v>59</v>
      </c>
      <c r="B66" s="22" t="s">
        <v>140</v>
      </c>
      <c r="C66" s="14" t="s">
        <v>141</v>
      </c>
      <c r="D66" s="42" t="s">
        <v>130</v>
      </c>
      <c r="E66" s="42" t="s">
        <v>148</v>
      </c>
      <c r="F66" s="23">
        <v>75000</v>
      </c>
      <c r="G66" s="23">
        <v>2152.5</v>
      </c>
      <c r="H66" s="23">
        <v>6309.38</v>
      </c>
      <c r="I66" s="23">
        <v>2280</v>
      </c>
      <c r="J66" s="17">
        <v>7821</v>
      </c>
      <c r="K66" s="16">
        <f>+CONTRATADO_OCTUBRE_2021[[#This Row],[ SUELDO BRUTO ]]-CONTRATADO_OCTUBRE_2021[[#This Row],[AFP]]-CONTRATADO_OCTUBRE_2021[[#This Row],[SFS]]-CONTRATADO_OCTUBRE_2021[[#This Row],[ ISR ]]-CONTRATADO_OCTUBRE_2021[[#This Row],[ OTROS ]]</f>
        <v>56437.120000000003</v>
      </c>
      <c r="L66" s="15" t="s">
        <v>16</v>
      </c>
      <c r="M66" s="26" t="s">
        <v>181</v>
      </c>
      <c r="N66" s="26" t="s">
        <v>180</v>
      </c>
      <c r="O66" s="27" t="s">
        <v>21</v>
      </c>
    </row>
    <row r="67" spans="1:15" x14ac:dyDescent="0.2">
      <c r="A67" s="13">
        <v>60</v>
      </c>
      <c r="B67" s="22" t="s">
        <v>219</v>
      </c>
      <c r="C67" s="14" t="s">
        <v>220</v>
      </c>
      <c r="D67" s="42" t="s">
        <v>130</v>
      </c>
      <c r="E67" s="41" t="s">
        <v>203</v>
      </c>
      <c r="F67" s="23">
        <v>50000</v>
      </c>
      <c r="G67" s="23">
        <v>1435</v>
      </c>
      <c r="H67" s="23">
        <v>1854</v>
      </c>
      <c r="I67" s="23">
        <v>1520</v>
      </c>
      <c r="J67" s="17">
        <v>25</v>
      </c>
      <c r="K67" s="38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67" s="15" t="s">
        <v>16</v>
      </c>
      <c r="M67" s="21" t="s">
        <v>186</v>
      </c>
      <c r="N67" s="21" t="s">
        <v>192</v>
      </c>
      <c r="O67" s="27" t="s">
        <v>17</v>
      </c>
    </row>
    <row r="68" spans="1:15" x14ac:dyDescent="0.2">
      <c r="A68" s="13">
        <v>61</v>
      </c>
      <c r="B68" s="22" t="s">
        <v>116</v>
      </c>
      <c r="C68" s="15" t="s">
        <v>117</v>
      </c>
      <c r="D68" s="42" t="s">
        <v>130</v>
      </c>
      <c r="E68" s="41" t="s">
        <v>203</v>
      </c>
      <c r="F68" s="16">
        <v>65000</v>
      </c>
      <c r="G68" s="16">
        <v>1865.5</v>
      </c>
      <c r="H68" s="16">
        <v>4427.58</v>
      </c>
      <c r="I68" s="16">
        <v>1976</v>
      </c>
      <c r="J68" s="17">
        <v>25</v>
      </c>
      <c r="K68" s="16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68" s="18" t="s">
        <v>16</v>
      </c>
      <c r="M68" s="21" t="s">
        <v>181</v>
      </c>
      <c r="N68" s="21" t="s">
        <v>180</v>
      </c>
      <c r="O68" s="20" t="s">
        <v>17</v>
      </c>
    </row>
    <row r="69" spans="1:15" ht="13.5" thickBot="1" x14ac:dyDescent="0.25">
      <c r="A69" s="13">
        <v>62</v>
      </c>
      <c r="B69" s="22" t="s">
        <v>136</v>
      </c>
      <c r="C69" s="14" t="s">
        <v>137</v>
      </c>
      <c r="D69" s="41" t="s">
        <v>143</v>
      </c>
      <c r="E69" s="41" t="s">
        <v>132</v>
      </c>
      <c r="F69" s="16">
        <v>52000</v>
      </c>
      <c r="G69" s="23">
        <v>1492.4</v>
      </c>
      <c r="H69" s="23">
        <v>2136.27</v>
      </c>
      <c r="I69" s="23">
        <v>1580.8</v>
      </c>
      <c r="J69" s="24">
        <v>7321.58</v>
      </c>
      <c r="K69" s="16">
        <f>+CONTRATADO_OCTUBRE_2021[[#This Row],[ SUELDO BRUTO ]]-CONTRATADO_OCTUBRE_2021[[#This Row],[AFP]]-CONTRATADO_OCTUBRE_2021[[#This Row],[SFS]]-CONTRATADO_OCTUBRE_2021[[#This Row],[ ISR ]]-CONTRATADO_OCTUBRE_2021[[#This Row],[ OTROS ]]</f>
        <v>39468.949999999997</v>
      </c>
      <c r="L69" s="15" t="s">
        <v>16</v>
      </c>
      <c r="M69" s="21" t="s">
        <v>186</v>
      </c>
      <c r="N69" s="21" t="s">
        <v>192</v>
      </c>
      <c r="O69" s="27" t="s">
        <v>17</v>
      </c>
    </row>
    <row r="70" spans="1:15" x14ac:dyDescent="0.2">
      <c r="A70" s="49" t="s">
        <v>169</v>
      </c>
      <c r="B70" s="50"/>
      <c r="C70" s="51"/>
      <c r="D70" s="52"/>
      <c r="E70" s="52"/>
      <c r="F70" s="53">
        <f>SUBTOTAL(109,CONTRATADO_OCTUBRE_2021[[ SUELDO BRUTO ]])</f>
        <v>4408926</v>
      </c>
      <c r="G70" s="53">
        <f>SUBTOTAL(109,CONTRATADO_OCTUBRE_2021[AFP])</f>
        <v>126536.17999999993</v>
      </c>
      <c r="H70" s="53">
        <f>SUBTOTAL(109,CONTRATADO_OCTUBRE_2021[[ ISR ]])</f>
        <v>387056.22000000003</v>
      </c>
      <c r="I70" s="53">
        <f>SUBTOTAL(109,CONTRATADO_OCTUBRE_2021[SFS])</f>
        <v>134031.35000000003</v>
      </c>
      <c r="J70" s="54">
        <f>SUBTOTAL(109,CONTRATADO_OCTUBRE_2021[[ OTROS ]])</f>
        <v>245412.68999999997</v>
      </c>
      <c r="K70" s="53">
        <f>SUBTOTAL(109,CONTRATADO_OCTUBRE_2021[[  SNETO  ]])</f>
        <v>3515889.5599999982</v>
      </c>
      <c r="L70" s="51"/>
      <c r="M70" s="55"/>
      <c r="N70" s="55"/>
      <c r="O70" s="56"/>
    </row>
    <row r="71" spans="1:15" s="29" customFormat="1" x14ac:dyDescent="0.2">
      <c r="A71" s="2"/>
      <c r="B71" s="28"/>
      <c r="D71" s="43"/>
      <c r="E71" s="43"/>
      <c r="F71" s="30"/>
      <c r="G71" s="31"/>
      <c r="H71" s="31"/>
      <c r="I71" s="31"/>
      <c r="J71" s="32"/>
      <c r="K71" s="31"/>
      <c r="M71" s="33"/>
      <c r="N71" s="33"/>
      <c r="O71" s="34"/>
    </row>
    <row r="72" spans="1:15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5" customHeight="1" x14ac:dyDescent="0.25">
      <c r="A79" s="57"/>
      <c r="B79" s="57"/>
      <c r="C79" s="57"/>
      <c r="D79" s="57"/>
      <c r="E79" s="57"/>
      <c r="F79" s="59"/>
      <c r="G79" s="59"/>
      <c r="H79" s="59"/>
      <c r="I79" s="57"/>
      <c r="J79" s="57"/>
      <c r="K79" s="57"/>
      <c r="L79" s="57"/>
      <c r="M79" s="57"/>
      <c r="N79" s="57"/>
      <c r="O79" s="57"/>
    </row>
    <row r="80" spans="1:15" ht="15" customHeight="1" x14ac:dyDescent="0.25">
      <c r="A80" s="57"/>
      <c r="B80" s="57"/>
      <c r="C80" s="57"/>
      <c r="D80" s="57"/>
      <c r="E80" s="57"/>
      <c r="F80" s="59"/>
      <c r="G80" s="59"/>
      <c r="H80" s="59"/>
      <c r="I80" s="57"/>
      <c r="J80" s="57"/>
      <c r="K80" s="57"/>
      <c r="L80" s="57"/>
      <c r="M80" s="57"/>
      <c r="N80" s="57"/>
      <c r="O80" s="57"/>
    </row>
    <row r="81" spans="1:15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  <row r="93" spans="1:15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</sheetData>
  <sheetProtection algorithmName="SHA-512" hashValue="3OxQ7lIy0cAWu3SLj2f1EK3ElsRUSy12+gf5Z6A0qzmTMKzkri3sjRmfs72sxqlT1QWg16fsGMRBMrsagZBpoQ==" saltValue="i8PW5YRaIGKFQWl2O+FKn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69">
    <sortCondition ref="D10:D69"/>
  </sortState>
  <mergeCells count="5">
    <mergeCell ref="F80:H80"/>
    <mergeCell ref="A3:O3"/>
    <mergeCell ref="A4:O4"/>
    <mergeCell ref="M6:N6"/>
    <mergeCell ref="F79:H79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ADM</vt:lpstr>
      <vt:lpstr>subtotales</vt:lpstr>
      <vt:lpstr>'TEMPORALES ADM'!Títulos_a_imprimir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2022-07-15T15:16:24Z</cp:lastPrinted>
  <dcterms:created xsi:type="dcterms:W3CDTF">2021-09-10T15:40:01Z</dcterms:created>
  <dcterms:modified xsi:type="dcterms:W3CDTF">2022-07-15T15:24:19Z</dcterms:modified>
</cp:coreProperties>
</file>