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OCTUBRE\"/>
    </mc:Choice>
  </mc:AlternateContent>
  <xr:revisionPtr revIDLastSave="0" documentId="13_ncr:1_{68E50FE8-6584-4CDB-A741-4039EF77F0D3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ADM" sheetId="1" r:id="rId1"/>
  </sheets>
  <definedNames>
    <definedName name="_xlnm.Print_Area" localSheetId="0">'TEMPORALES ADM'!$A$1:$O$87</definedName>
    <definedName name="subtotales">'TEMPORALES ADM'!$78:$78</definedName>
    <definedName name="_xlnm.Print_Titles" localSheetId="0">'TEMPORALES ADM'!$2:$7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21" i="1"/>
  <c r="K63" i="1"/>
  <c r="K7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7" i="1"/>
  <c r="K60" i="1"/>
  <c r="K61" i="1"/>
  <c r="K62" i="1"/>
  <c r="K64" i="1"/>
  <c r="K65" i="1"/>
  <c r="K66" i="1"/>
  <c r="K67" i="1"/>
  <c r="K68" i="1"/>
  <c r="K69" i="1"/>
  <c r="K70" i="1"/>
  <c r="K72" i="1"/>
  <c r="K59" i="1"/>
  <c r="K73" i="1"/>
  <c r="K74" i="1"/>
  <c r="K75" i="1"/>
  <c r="K76" i="1" l="1"/>
  <c r="J76" i="1"/>
  <c r="I76" i="1"/>
  <c r="H76" i="1"/>
  <c r="G76" i="1"/>
  <c r="F76" i="1"/>
</calcChain>
</file>

<file path=xl/sharedStrings.xml><?xml version="1.0" encoding="utf-8"?>
<sst xmlns="http://schemas.openxmlformats.org/spreadsheetml/2006/main" count="564" uniqueCount="235">
  <si>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</si>
  <si>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</si>
  <si>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</si>
  <si>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</si>
  <si>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</si>
  <si>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</si>
  <si>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</si>
  <si>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</si>
  <si>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</si>
  <si>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</si>
  <si>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</si>
  <si>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</si>
  <si>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</si>
  <si>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</si>
  <si>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</si>
  <si>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</si>
  <si>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</si>
  <si>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</si>
  <si>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</si>
  <si>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</si>
  <si>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</si>
  <si>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</si>
  <si>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</si>
  <si>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</si>
  <si>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</si>
  <si>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</si>
  <si>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</si>
  <si>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</si>
  <si>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</si>
  <si>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</si>
  <si>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</si>
  <si>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</si>
  <si>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</si>
  <si>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</si>
  <si>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</si>
  <si>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</si>
  <si>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</si>
  <si>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</si>
  <si>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</si>
  <si>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</si>
  <si>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</si>
  <si>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ONDINA ALTAGRACIA</t>
  </si>
  <si>
    <t>ORTEGA GUZMAN</t>
  </si>
  <si>
    <t>DEPARTAMENTO DE FORMACION CONTINUA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</si>
  <si>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</si>
  <si>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</si>
  <si>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</si>
  <si>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</si>
  <si>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</si>
  <si>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</si>
  <si>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</si>
  <si>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</si>
  <si>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</si>
  <si>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</si>
  <si>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</si>
  <si>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</si>
  <si>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</si>
  <si>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</si>
  <si>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</si>
  <si>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</si>
  <si>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</si>
  <si>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</si>
  <si>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</si>
  <si>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</si>
  <si>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</si>
  <si>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</si>
  <si>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</si>
  <si>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</si>
  <si>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</si>
  <si>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</si>
  <si>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</si>
  <si>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</si>
  <si>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</si>
  <si>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</si>
  <si>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</si>
  <si>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</si>
  <si>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</si>
  <si>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</si>
  <si>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</si>
  <si>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</si>
  <si>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</si>
  <si>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ENCARGADO DE DPTO. FINANCIERO</t>
  </si>
  <si>
    <t>MARTIRES</t>
  </si>
  <si>
    <t>AGUERO POZO</t>
  </si>
  <si>
    <t>DEPARTAMENTO JURIDICO</t>
  </si>
  <si>
    <t>PARALEGAL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</si>
  <si>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</si>
  <si>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</si>
  <si>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</si>
  <si>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</si>
  <si>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</si>
  <si>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</si>
  <si>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</si>
  <si>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</si>
  <si>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</si>
  <si>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</si>
  <si>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</si>
  <si>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</si>
  <si>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JOSE ENRIQUE</t>
  </si>
  <si>
    <t>CORPORAN AMADOR</t>
  </si>
  <si>
    <t>DIRECCION EJECUTIVA</t>
  </si>
  <si>
    <t>ASESOR</t>
  </si>
  <si>
    <t>SANCHEZ RODRIGUEZ</t>
  </si>
  <si>
    <t>JANIA BEATRIZ</t>
  </si>
  <si>
    <t>BLANCO PUELLO</t>
  </si>
  <si>
    <t>DIVISION DE CONTABILIDAD</t>
  </si>
  <si>
    <t>ENRIQUETA</t>
  </si>
  <si>
    <t>GONZALEZ CORREA</t>
  </si>
  <si>
    <t>ROSA ELINELY</t>
  </si>
  <si>
    <t>VALENZUELA OVIEDO</t>
  </si>
  <si>
    <t>CONTADOR</t>
  </si>
  <si>
    <t>ANALISTA FINANCIERO</t>
  </si>
  <si>
    <t>DANIEL</t>
  </si>
  <si>
    <t>DIAZ HERRERA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</si>
  <si>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</si>
  <si>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</si>
  <si>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</si>
  <si>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</si>
  <si>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</si>
  <si>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</si>
  <si>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</si>
  <si>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</si>
  <si>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</si>
  <si>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</si>
  <si>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</si>
  <si>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</si>
  <si>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</si>
  <si>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</si>
  <si>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ENCARGADO DE SECC</t>
  </si>
  <si>
    <t>JOSE LUIS</t>
  </si>
  <si>
    <t>ABREU FERNANDEZ</t>
  </si>
  <si>
    <t>ENCARGADO DE SERVICIOS GENERALES</t>
  </si>
  <si>
    <t>ABAD</t>
  </si>
  <si>
    <t>MORETA</t>
  </si>
  <si>
    <t>ENCARGADO DE PLANIFICACION</t>
  </si>
  <si>
    <t>ENCARGADO SEGUIMIENTO A BECARIOS</t>
  </si>
  <si>
    <t>ROSILENNYS</t>
  </si>
  <si>
    <t>VALDEZ BAUTISTA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</si>
  <si>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</si>
  <si>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</si>
  <si>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</si>
  <si>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</si>
  <si>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</si>
  <si>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</si>
  <si>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</si>
  <si>
    <t>MATEO FELIPE</t>
  </si>
  <si>
    <t>MEDINA BATISTA</t>
  </si>
  <si>
    <t>LUISA MARIA</t>
  </si>
  <si>
    <t>DE LOS SANTOS MATIAS</t>
  </si>
  <si>
    <t>ORTIZ SANTOS</t>
  </si>
  <si>
    <t>DEPARTAMENTO DE FORMACION INICIAL</t>
  </si>
  <si>
    <t>MIGUEL ANIBAL</t>
  </si>
  <si>
    <t>ECHAVARRIA TAVERAS</t>
  </si>
  <si>
    <t>DIVISION DE ARCHIVO Y CORREPONDENCIA</t>
  </si>
  <si>
    <t>ENCARGADO DE SECCION</t>
  </si>
  <si>
    <t>DISEÑADOR GRAFICO</t>
  </si>
  <si>
    <t xml:space="preserve"> SUELDO BRUTO </t>
  </si>
  <si>
    <t>FECHA DE CONTRATO</t>
  </si>
  <si>
    <t>INICIO</t>
  </si>
  <si>
    <t>TERMINO</t>
  </si>
  <si>
    <t>1 DE MAYO DEL 2022</t>
  </si>
  <si>
    <t>DEPARTAMENTO</t>
  </si>
  <si>
    <t>Total</t>
  </si>
  <si>
    <t>TECNICO COMUNICACIONES</t>
  </si>
  <si>
    <t>1 DE JULIO DEL 2022</t>
  </si>
  <si>
    <t>1 DE AGOSTO  DEL 2022</t>
  </si>
  <si>
    <t>MUÑOZ RODRIGUEZ</t>
  </si>
  <si>
    <t xml:space="preserve">MARINA DEL CARMEN </t>
  </si>
  <si>
    <t>CAMACHO ROSARIO</t>
  </si>
  <si>
    <t xml:space="preserve">ENCARGADA DE CAPACITACION </t>
  </si>
  <si>
    <t>DIVISION DE EVALUACION DEL DESEMPEÑO Y CAPACITACION</t>
  </si>
  <si>
    <t xml:space="preserve">CARMEN MICHAEL </t>
  </si>
  <si>
    <t>MONTERO VERIGUETE</t>
  </si>
  <si>
    <t>1 DE OCTUBRE DEL 2022</t>
  </si>
  <si>
    <t>ENCARGADO DE DPTO . DIVISION</t>
  </si>
  <si>
    <t xml:space="preserve">DIVISION DE CALIDAD EN LA GESTION </t>
  </si>
  <si>
    <t>WILQUIN ANTONIO</t>
  </si>
  <si>
    <t xml:space="preserve"> D' OLEO JAQUEZ </t>
  </si>
  <si>
    <t>1 DE NOVIEMBRE DEL 2022</t>
  </si>
  <si>
    <t>SOPORTE TECNICO INFORMATICO</t>
  </si>
  <si>
    <t xml:space="preserve">1 DE ABRIL DEL 2022 </t>
  </si>
  <si>
    <t>YAMILETH MAITE</t>
  </si>
  <si>
    <t>DIAZ HERNANDEZ</t>
  </si>
  <si>
    <t>FRANSHESKA PATRICIA</t>
  </si>
  <si>
    <t>COLLADO DE DELGADO</t>
  </si>
  <si>
    <t>COORDINADORA</t>
  </si>
  <si>
    <t>TECNICO ARCHIVISTICA</t>
  </si>
  <si>
    <t>ANALISTA DE COMPRAS Y CONTRATACIONES</t>
  </si>
  <si>
    <t xml:space="preserve">GREISIN </t>
  </si>
  <si>
    <t>OGANDODE LA ROSA</t>
  </si>
  <si>
    <t>TECNICO ADMINISTRATIVO</t>
  </si>
  <si>
    <t>ANGELICA ISABEL</t>
  </si>
  <si>
    <t>TALAVERA FERNANDEZ</t>
  </si>
  <si>
    <t xml:space="preserve">AIMEE ALTAGRACIA </t>
  </si>
  <si>
    <t xml:space="preserve">PIRON ALCANTARA </t>
  </si>
  <si>
    <t xml:space="preserve">ANALISTA DE RECURSOS HUMANOS </t>
  </si>
  <si>
    <t>ENCARGADA</t>
  </si>
  <si>
    <t xml:space="preserve">VIERKA </t>
  </si>
  <si>
    <t>ENCARNACION DE SANCHEZ</t>
  </si>
  <si>
    <t>SECCION DE PRESUPUESTO</t>
  </si>
  <si>
    <t xml:space="preserve">MICHEL </t>
  </si>
  <si>
    <t xml:space="preserve">DIVINA ESPERANZA </t>
  </si>
  <si>
    <t>DEL ORBE DE LEON</t>
  </si>
  <si>
    <t xml:space="preserve">1 DE JUNIO DEL 2022 </t>
  </si>
  <si>
    <t>1 DE DICIEMBRE DEL 2022</t>
  </si>
  <si>
    <t>Casimiro Lebrón F., M. A.</t>
  </si>
  <si>
    <t>Encargado de Nómina</t>
  </si>
  <si>
    <t>1 DE ENERO DEL 2023</t>
  </si>
  <si>
    <t>JOSE ANTONIO</t>
  </si>
  <si>
    <t xml:space="preserve"> SILVESTRE BAUTISTA</t>
  </si>
  <si>
    <t>ZAIRA</t>
  </si>
  <si>
    <t>ROQUE ROJAS</t>
  </si>
  <si>
    <t>SULEIKA MERCEDES</t>
  </si>
  <si>
    <t>BAEZ SANCHEZ</t>
  </si>
  <si>
    <t>ANEUDYS RAMON</t>
  </si>
  <si>
    <t>RODRIGUEZ TEJEDA</t>
  </si>
  <si>
    <t>MARTINA AMPARO</t>
  </si>
  <si>
    <t>DE LEON SANCHEZ</t>
  </si>
  <si>
    <t>DIRECTORA ADMINISTRATIVA Y FINANCIERA</t>
  </si>
  <si>
    <t>SANTA CLARIBERT</t>
  </si>
  <si>
    <t>HERNANDEZ BATISTA</t>
  </si>
  <si>
    <r>
      <t>GUILLERMO PE</t>
    </r>
    <r>
      <rPr>
        <sz val="11"/>
        <color theme="1"/>
        <rFont val="Calibri"/>
        <family val="2"/>
      </rPr>
      <t>Ñ</t>
    </r>
    <r>
      <rPr>
        <sz val="11"/>
        <color theme="1"/>
        <rFont val="Candara"/>
        <family val="2"/>
      </rPr>
      <t>A</t>
    </r>
  </si>
  <si>
    <t>1 DE FEBRERO DEL 2023</t>
  </si>
  <si>
    <t xml:space="preserve">1 DE AGOSTO  DEL 2022 </t>
  </si>
  <si>
    <t>YORKY JOSE</t>
  </si>
  <si>
    <t>MARTE GARCIA</t>
  </si>
  <si>
    <t>1 DE JUNIO DEL 2022</t>
  </si>
  <si>
    <t xml:space="preserve">1 DE SEPTIEMBRE DEL 2022 </t>
  </si>
  <si>
    <t>1 DE MARZO DEL 2023</t>
  </si>
  <si>
    <t xml:space="preserve">ONELIA IRENE </t>
  </si>
  <si>
    <t>SOTO ALVAREZ</t>
  </si>
  <si>
    <t xml:space="preserve"> 1 DE ABRIL DEL 2023</t>
  </si>
  <si>
    <t>ZUNILDA GEOVANNY</t>
  </si>
  <si>
    <t>HILARIO MATEO</t>
  </si>
  <si>
    <t>NÓMINA  EMPLEADOS TEMPORALES ADM 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</si>
</sst>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sz val="11"/>
      <color theme="1"/>
      <name val="Calibri"/>
      <family val="2"/>
    </font>
    <font>
      <b/>
      <sz val="1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/>
    <xf numFmtId="0" fontId="8" fillId="2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43" fontId="3" fillId="0" borderId="0" xfId="0" applyNumberFormat="1" applyFont="1" applyBorder="1"/>
    <xf numFmtId="43" fontId="3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3" fontId="14" fillId="0" borderId="1" xfId="1" applyFont="1" applyBorder="1"/>
    <xf numFmtId="43" fontId="14" fillId="0" borderId="1" xfId="1" applyFont="1" applyBorder="1" applyAlignment="1">
      <alignment horizontal="right"/>
    </xf>
    <xf numFmtId="0" fontId="14" fillId="0" borderId="2" xfId="0" applyFont="1" applyBorder="1"/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/>
    <xf numFmtId="43" fontId="14" fillId="0" borderId="1" xfId="1" applyNumberFormat="1" applyFont="1" applyBorder="1"/>
    <xf numFmtId="0" fontId="14" fillId="0" borderId="2" xfId="0" applyFont="1" applyBorder="1" applyAlignment="1">
      <alignment horizontal="center"/>
    </xf>
    <xf numFmtId="43" fontId="14" fillId="2" borderId="1" xfId="1" applyFont="1" applyFill="1" applyBorder="1"/>
    <xf numFmtId="43" fontId="14" fillId="2" borderId="1" xfId="1" applyFont="1" applyFill="1" applyBorder="1" applyAlignment="1">
      <alignment horizontal="right"/>
    </xf>
    <xf numFmtId="0" fontId="14" fillId="0" borderId="1" xfId="0" applyFont="1" applyBorder="1"/>
    <xf numFmtId="0" fontId="14" fillId="2" borderId="2" xfId="0" applyFont="1" applyFill="1" applyBorder="1"/>
    <xf numFmtId="0" fontId="14" fillId="2" borderId="5" xfId="0" applyFont="1" applyFill="1" applyBorder="1" applyAlignment="1">
      <alignment horizontal="center"/>
    </xf>
    <xf numFmtId="43" fontId="14" fillId="2" borderId="5" xfId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1" fillId="0" borderId="9" xfId="0" applyFont="1" applyBorder="1" applyAlignment="1">
      <alignment horizontal="center"/>
    </xf>
    <xf numFmtId="0" fontId="17" fillId="2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43" fontId="11" fillId="0" borderId="10" xfId="0" applyNumberFormat="1" applyFont="1" applyBorder="1"/>
    <xf numFmtId="43" fontId="11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195479</xdr:colOff>
      <xdr:row>0</xdr:row>
      <xdr:rowOff>158400</xdr:rowOff>
    </xdr:from>
    <xdr:to>
      <xdr:col>2</xdr:col>
      <xdr:colOff>488642</xdr:colOff>
      <xdr:row>4</xdr:row>
      <xdr:rowOff>71886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635" y="158400"/>
          <a:ext cx="1888601" cy="770736"/>
        </a:xfrm>
        <a:prstGeom prst="rect">
          <a:avLst/>
        </a:prstGeom>
      </xdr:spPr>
    </xdr:pic>
    <xdr:clientData/>
  </xdr:twoCellAnchor>
  <xdr:twoCellAnchor editAs="oneCell">
    <xdr:from>
      <xdr:col>5</xdr:col>
      <xdr:colOff>1274763</xdr:colOff>
      <xdr:row>79</xdr:row>
      <xdr:rowOff>76201</xdr:rowOff>
    </xdr:from>
    <xdr:to>
      <xdr:col>7</xdr:col>
      <xdr:colOff>633206</xdr:colOff>
      <xdr:row>84</xdr:row>
      <xdr:rowOff>57966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FDE12-CFCD-7E23-670A-719CA1A12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66438" y="18326101"/>
          <a:ext cx="2187368" cy="7913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76" totalsRowCount="1" headerRowDxfId="35" dataDxfId="33" totalsRowDxfId="31" headerRowBorderDxfId="34" tableBorderDxfId="32" totalsRowBorderDxfId="30">
  <autoFilter ref="A7:O75" xr:uid="{F8A3B589-3F54-459E-9A2B-8F34855895A7}"/>
  <sortState xmlns:xlrd2="http://schemas.microsoft.com/office/spreadsheetml/2017/richdata2" ref="A8:O75">
    <sortCondition ref="D10:D75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10:F75"/>
    <sortCondition ref="B10:B75"/>
  </sortState>
  <tableColumns count="15">
    <tableColumn id="1" xr3:uid="{622E60AA-443B-4CBC-9E1C-0DFA9E2370EA}" name="CANT" totalsRowLabel="Total" dataDxfId="29" totalsRowDxfId="14"/>
    <tableColumn id="2" xr3:uid="{F66CE18E-9153-4BA6-A856-FCC2DACEABFA}" name="NOMBRE" dataDxfId="28" totalsRowDxfId="13"/>
    <tableColumn id="3" xr3:uid="{3230414A-2318-4076-A4AB-4062BB6A70F9}" name="APELLIDO" dataDxfId="27" totalsRowDxfId="12"/>
    <tableColumn id="4" xr3:uid="{F2CA23DA-2E49-4AB0-8E44-175901340E8E}" name="DEPARTAMENTO" dataDxfId="26" totalsRowDxfId="11"/>
    <tableColumn id="5" xr3:uid="{220B212B-65B6-4D67-A428-D2D0AAB752F5}" name="CARGO" dataDxfId="25" totalsRowDxfId="10"/>
    <tableColumn id="6" xr3:uid="{35506EF3-5537-46DA-BF0F-4B1D26DBA02B}" name=" SUELDO BRUTO " totalsRowFunction="sum" dataDxfId="24" totalsRowDxfId="9" dataCellStyle="Millares"/>
    <tableColumn id="7" xr3:uid="{72650CA1-B0B7-42D0-853E-015AEA8DFBB8}" name="AFP" totalsRowFunction="sum" dataDxfId="23" totalsRowDxfId="8" dataCellStyle="Millares"/>
    <tableColumn id="16" xr3:uid="{B57D64F7-B6E9-4963-B598-BA7ACE41CDD8}" name=" ISR " totalsRowFunction="sum" dataDxfId="22" totalsRowDxfId="7" dataCellStyle="Millares"/>
    <tableColumn id="8" xr3:uid="{8CE3DD24-2D1D-4CF2-A963-E3D9DAC84029}" name="SFS" totalsRowFunction="sum" dataDxfId="21" totalsRowDxfId="6" dataCellStyle="Millares"/>
    <tableColumn id="10" xr3:uid="{5750FE22-3A0B-4AFC-9295-2AAE633FD8FC}" name=" OTROS " totalsRowFunction="sum" dataDxfId="20" totalsRowDxfId="5" dataCellStyle="Millares"/>
    <tableColumn id="11" xr3:uid="{CA5704A6-298B-4139-87A2-017275A4A25C}" name="  SNETO  " totalsRowFunction="sum" dataDxfId="19" totalsRowDxfId="4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18" totalsRowDxfId="3"/>
    <tableColumn id="13" xr3:uid="{0D419F95-F813-43E7-AA93-B9DDD7722AFA}" name="INICIO" dataDxfId="17" totalsRowDxfId="2"/>
    <tableColumn id="14" xr3:uid="{BA4F4E20-7B05-4CCF-904C-D1B36AB21400}" name="TERMINO" dataDxfId="16" totalsRowDxfId="1"/>
    <tableColumn id="15" xr3:uid="{2C704E2A-3C16-4A13-86E8-72BD33160D05}" name="GENERO" dataDxfId="15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P99"/>
  <sheetViews>
    <sheetView showGridLines="0" tabSelected="1" topLeftCell="A36" zoomScale="110" zoomScaleNormal="110" zoomScaleSheetLayoutView="40" workbookViewId="0">
      <selection sqref="A1:XFD1048576"/>
    </sheetView>
  </sheetViews>
  <sheetFormatPr baseColWidth="10" defaultRowHeight="12.75" x14ac:dyDescent="0.2"/>
  <cols>
    <col min="1" max="1" width="7.28515625" style="1" customWidth="1"/>
    <col min="2" max="2" width="24" style="1" customWidth="1"/>
    <col min="3" max="3" width="25.42578125" style="1" bestFit="1" customWidth="1"/>
    <col min="4" max="4" width="46.85546875" style="17" customWidth="1"/>
    <col min="5" max="5" width="40.28515625" style="17" customWidth="1"/>
    <col min="6" max="6" width="23.5703125" style="12" customWidth="1"/>
    <col min="7" max="7" width="18.85546875" style="12" customWidth="1"/>
    <col min="8" max="8" width="19.7109375" style="12" customWidth="1"/>
    <col min="9" max="9" width="17.42578125" style="12" customWidth="1"/>
    <col min="10" max="10" width="20.7109375" style="13" customWidth="1"/>
    <col min="11" max="11" width="24.140625" style="12" customWidth="1"/>
    <col min="12" max="12" width="21.7109375" style="1" customWidth="1"/>
    <col min="13" max="13" width="28.42578125" style="14" customWidth="1"/>
    <col min="14" max="14" width="31.28515625" style="14" customWidth="1"/>
    <col min="15" max="15" width="12.42578125" style="1" customWidth="1"/>
    <col min="16" max="16384" width="11.42578125" style="1"/>
  </cols>
  <sheetData>
    <row r="3" spans="1:15" ht="21" x14ac:dyDescent="0.3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1" x14ac:dyDescent="0.35">
      <c r="A4" s="65" t="s">
        <v>234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2"/>
      <c r="B5" s="2"/>
      <c r="C5" s="2"/>
      <c r="D5" s="15"/>
      <c r="E5" s="15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x14ac:dyDescent="0.2">
      <c r="A6" s="2"/>
      <c r="B6" s="2"/>
      <c r="C6" s="2"/>
      <c r="D6" s="15"/>
      <c r="E6" s="15"/>
      <c r="F6" s="3"/>
      <c r="G6" s="3"/>
      <c r="H6" s="3"/>
      <c r="I6" s="3"/>
      <c r="J6" s="3"/>
      <c r="K6" s="3"/>
      <c r="L6" s="2"/>
      <c r="M6" s="67" t="s">
        <v>157</v>
      </c>
      <c r="N6" s="67"/>
      <c r="O6" s="2"/>
    </row>
    <row r="7" spans="1:15" s="35" customFormat="1" ht="15" x14ac:dyDescent="0.25">
      <c r="A7" s="27" t="s">
        <v>1</v>
      </c>
      <c r="B7" s="28" t="s">
        <v>2</v>
      </c>
      <c r="C7" s="28" t="s">
        <v>3</v>
      </c>
      <c r="D7" s="29" t="s">
        <v>161</v>
      </c>
      <c r="E7" s="29" t="s">
        <v>4</v>
      </c>
      <c r="F7" s="30" t="s">
        <v>156</v>
      </c>
      <c r="G7" s="31" t="s">
        <v>5</v>
      </c>
      <c r="H7" s="31" t="s">
        <v>7</v>
      </c>
      <c r="I7" s="31" t="s">
        <v>6</v>
      </c>
      <c r="J7" s="31" t="s">
        <v>8</v>
      </c>
      <c r="K7" s="31" t="s">
        <v>9</v>
      </c>
      <c r="L7" s="32" t="s">
        <v>10</v>
      </c>
      <c r="M7" s="33" t="s">
        <v>158</v>
      </c>
      <c r="N7" s="33" t="s">
        <v>159</v>
      </c>
      <c r="O7" s="34" t="s">
        <v>11</v>
      </c>
    </row>
    <row r="8" spans="1:15" s="47" customFormat="1" ht="15" x14ac:dyDescent="0.25">
      <c r="A8" s="36">
        <v>1</v>
      </c>
      <c r="B8" s="37" t="s">
        <v>98</v>
      </c>
      <c r="C8" s="38" t="s">
        <v>99</v>
      </c>
      <c r="D8" s="39" t="s">
        <v>100</v>
      </c>
      <c r="E8" s="40" t="s">
        <v>101</v>
      </c>
      <c r="F8" s="41">
        <v>90000</v>
      </c>
      <c r="G8" s="41">
        <v>2583</v>
      </c>
      <c r="H8" s="41">
        <v>9753.1200000000008</v>
      </c>
      <c r="I8" s="41">
        <v>2736</v>
      </c>
      <c r="J8" s="42">
        <v>25</v>
      </c>
      <c r="K8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8" s="43" t="s">
        <v>16</v>
      </c>
      <c r="M8" s="44" t="s">
        <v>160</v>
      </c>
      <c r="N8" s="45" t="s">
        <v>178</v>
      </c>
      <c r="O8" s="46" t="s">
        <v>17</v>
      </c>
    </row>
    <row r="9" spans="1:15" s="47" customFormat="1" ht="15" x14ac:dyDescent="0.25">
      <c r="A9" s="36">
        <v>2</v>
      </c>
      <c r="B9" s="37" t="s">
        <v>188</v>
      </c>
      <c r="C9" s="38" t="s">
        <v>189</v>
      </c>
      <c r="D9" s="39" t="s">
        <v>100</v>
      </c>
      <c r="E9" s="40" t="s">
        <v>190</v>
      </c>
      <c r="F9" s="41">
        <v>47000</v>
      </c>
      <c r="G9" s="41">
        <v>1348.9</v>
      </c>
      <c r="H9" s="41">
        <v>1430.6</v>
      </c>
      <c r="I9" s="41">
        <v>1428.8</v>
      </c>
      <c r="J9" s="42">
        <v>5401</v>
      </c>
      <c r="K9" s="48">
        <f>+CONTRATADO_OCTUBRE_2021[[#This Row],[ SUELDO BRUTO ]]-CONTRATADO_OCTUBRE_2021[[#This Row],[AFP]]-CONTRATADO_OCTUBRE_2021[[#This Row],[SFS]]-CONTRATADO_OCTUBRE_2021[[#This Row],[ ISR ]]-CONTRATADO_OCTUBRE_2021[[#This Row],[ OTROS ]]</f>
        <v>37390.699999999997</v>
      </c>
      <c r="L9" s="43" t="s">
        <v>16</v>
      </c>
      <c r="M9" s="44" t="s">
        <v>160</v>
      </c>
      <c r="N9" s="45" t="s">
        <v>178</v>
      </c>
      <c r="O9" s="49" t="s">
        <v>21</v>
      </c>
    </row>
    <row r="10" spans="1:15" s="47" customFormat="1" ht="15" x14ac:dyDescent="0.25">
      <c r="A10" s="36">
        <v>3</v>
      </c>
      <c r="B10" s="38" t="s">
        <v>32</v>
      </c>
      <c r="C10" s="38" t="s">
        <v>33</v>
      </c>
      <c r="D10" s="39" t="s">
        <v>30</v>
      </c>
      <c r="E10" s="40" t="s">
        <v>34</v>
      </c>
      <c r="F10" s="41">
        <v>130000</v>
      </c>
      <c r="G10" s="41">
        <v>3731</v>
      </c>
      <c r="H10" s="41">
        <v>19162.12</v>
      </c>
      <c r="I10" s="41">
        <v>3952</v>
      </c>
      <c r="J10" s="42">
        <v>25</v>
      </c>
      <c r="K10" s="41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10" s="43" t="s">
        <v>16</v>
      </c>
      <c r="M10" s="44" t="s">
        <v>160</v>
      </c>
      <c r="N10" s="45" t="s">
        <v>178</v>
      </c>
      <c r="O10" s="46" t="s">
        <v>17</v>
      </c>
    </row>
    <row r="11" spans="1:15" s="47" customFormat="1" ht="15" x14ac:dyDescent="0.25">
      <c r="A11" s="36">
        <v>4</v>
      </c>
      <c r="B11" s="37" t="s">
        <v>28</v>
      </c>
      <c r="C11" s="38" t="s">
        <v>29</v>
      </c>
      <c r="D11" s="39" t="s">
        <v>30</v>
      </c>
      <c r="E11" s="40" t="s">
        <v>163</v>
      </c>
      <c r="F11" s="41">
        <v>47000</v>
      </c>
      <c r="G11" s="50">
        <v>1348.9</v>
      </c>
      <c r="H11" s="50">
        <v>1430.6</v>
      </c>
      <c r="I11" s="50">
        <v>1428.8</v>
      </c>
      <c r="J11" s="51">
        <v>15171</v>
      </c>
      <c r="K11" s="41">
        <f>+CONTRATADO_OCTUBRE_2021[[#This Row],[ SUELDO BRUTO ]]-CONTRATADO_OCTUBRE_2021[[#This Row],[AFP]]-CONTRATADO_OCTUBRE_2021[[#This Row],[SFS]]-CONTRATADO_OCTUBRE_2021[[#This Row],[ ISR ]]-CONTRATADO_OCTUBRE_2021[[#This Row],[ OTROS ]]</f>
        <v>27620.699999999997</v>
      </c>
      <c r="L11" s="43" t="s">
        <v>16</v>
      </c>
      <c r="M11" s="44" t="s">
        <v>160</v>
      </c>
      <c r="N11" s="45" t="s">
        <v>178</v>
      </c>
      <c r="O11" s="46" t="s">
        <v>21</v>
      </c>
    </row>
    <row r="12" spans="1:15" s="47" customFormat="1" ht="15" x14ac:dyDescent="0.25">
      <c r="A12" s="36">
        <v>5</v>
      </c>
      <c r="B12" s="38" t="s">
        <v>35</v>
      </c>
      <c r="C12" s="38" t="s">
        <v>36</v>
      </c>
      <c r="D12" s="39" t="s">
        <v>30</v>
      </c>
      <c r="E12" s="40" t="s">
        <v>37</v>
      </c>
      <c r="F12" s="41">
        <v>55000</v>
      </c>
      <c r="G12" s="41">
        <v>1578.5</v>
      </c>
      <c r="H12" s="41">
        <v>2559.6799999999998</v>
      </c>
      <c r="I12" s="41">
        <v>1672</v>
      </c>
      <c r="J12" s="42">
        <v>25</v>
      </c>
      <c r="K12" s="41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12" s="43" t="s">
        <v>16</v>
      </c>
      <c r="M12" s="44" t="s">
        <v>160</v>
      </c>
      <c r="N12" s="45" t="s">
        <v>178</v>
      </c>
      <c r="O12" s="46" t="s">
        <v>17</v>
      </c>
    </row>
    <row r="13" spans="1:15" s="47" customFormat="1" ht="15" x14ac:dyDescent="0.25">
      <c r="A13" s="36">
        <v>6</v>
      </c>
      <c r="B13" s="38" t="s">
        <v>38</v>
      </c>
      <c r="C13" s="38" t="s">
        <v>39</v>
      </c>
      <c r="D13" s="39" t="s">
        <v>30</v>
      </c>
      <c r="E13" s="40" t="s">
        <v>37</v>
      </c>
      <c r="F13" s="41">
        <v>65000</v>
      </c>
      <c r="G13" s="41">
        <v>1865.5</v>
      </c>
      <c r="H13" s="41">
        <v>4427.58</v>
      </c>
      <c r="I13" s="41">
        <v>1976</v>
      </c>
      <c r="J13" s="42">
        <v>25</v>
      </c>
      <c r="K13" s="41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13" s="43" t="s">
        <v>16</v>
      </c>
      <c r="M13" s="44" t="s">
        <v>160</v>
      </c>
      <c r="N13" s="45" t="s">
        <v>178</v>
      </c>
      <c r="O13" s="46" t="s">
        <v>21</v>
      </c>
    </row>
    <row r="14" spans="1:15" s="47" customFormat="1" ht="15" x14ac:dyDescent="0.25">
      <c r="A14" s="36">
        <v>7</v>
      </c>
      <c r="B14" s="38" t="s">
        <v>40</v>
      </c>
      <c r="C14" s="38" t="s">
        <v>166</v>
      </c>
      <c r="D14" s="39" t="s">
        <v>30</v>
      </c>
      <c r="E14" s="40" t="s">
        <v>155</v>
      </c>
      <c r="F14" s="41">
        <v>42000</v>
      </c>
      <c r="G14" s="41">
        <v>1205.4000000000001</v>
      </c>
      <c r="H14" s="41">
        <v>724.92</v>
      </c>
      <c r="I14" s="41">
        <v>1276.8</v>
      </c>
      <c r="J14" s="42">
        <v>25</v>
      </c>
      <c r="K14" s="41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4" s="43" t="s">
        <v>16</v>
      </c>
      <c r="M14" s="44" t="s">
        <v>160</v>
      </c>
      <c r="N14" s="45" t="s">
        <v>178</v>
      </c>
      <c r="O14" s="46" t="s">
        <v>21</v>
      </c>
    </row>
    <row r="15" spans="1:15" s="47" customFormat="1" ht="15" x14ac:dyDescent="0.25">
      <c r="A15" s="36">
        <v>8</v>
      </c>
      <c r="B15" s="37" t="s">
        <v>181</v>
      </c>
      <c r="C15" s="38" t="s">
        <v>182</v>
      </c>
      <c r="D15" s="39" t="s">
        <v>30</v>
      </c>
      <c r="E15" s="40" t="s">
        <v>163</v>
      </c>
      <c r="F15" s="41">
        <v>50000</v>
      </c>
      <c r="G15" s="41">
        <v>1435</v>
      </c>
      <c r="H15" s="41">
        <v>1854</v>
      </c>
      <c r="I15" s="41">
        <v>1520</v>
      </c>
      <c r="J15" s="42">
        <v>25</v>
      </c>
      <c r="K15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5" s="43" t="s">
        <v>16</v>
      </c>
      <c r="M15" s="45" t="s">
        <v>173</v>
      </c>
      <c r="N15" s="45" t="s">
        <v>231</v>
      </c>
      <c r="O15" s="46" t="s">
        <v>21</v>
      </c>
    </row>
    <row r="16" spans="1:15" s="47" customFormat="1" ht="15" x14ac:dyDescent="0.25">
      <c r="A16" s="36">
        <v>9</v>
      </c>
      <c r="B16" s="37" t="s">
        <v>191</v>
      </c>
      <c r="C16" s="38" t="s">
        <v>192</v>
      </c>
      <c r="D16" s="39" t="s">
        <v>30</v>
      </c>
      <c r="E16" s="40" t="s">
        <v>37</v>
      </c>
      <c r="F16" s="41">
        <v>50000</v>
      </c>
      <c r="G16" s="41">
        <v>1435</v>
      </c>
      <c r="H16" s="41">
        <v>1627.13</v>
      </c>
      <c r="I16" s="41">
        <v>1520</v>
      </c>
      <c r="J16" s="42">
        <v>1637.45</v>
      </c>
      <c r="K16" s="48">
        <f>+CONTRATADO_OCTUBRE_2021[[#This Row],[ SUELDO BRUTO ]]-CONTRATADO_OCTUBRE_2021[[#This Row],[AFP]]-CONTRATADO_OCTUBRE_2021[[#This Row],[SFS]]-CONTRATADO_OCTUBRE_2021[[#This Row],[ ISR ]]-CONTRATADO_OCTUBRE_2021[[#This Row],[ OTROS ]]</f>
        <v>43780.420000000006</v>
      </c>
      <c r="L16" s="43" t="s">
        <v>16</v>
      </c>
      <c r="M16" s="44" t="s">
        <v>160</v>
      </c>
      <c r="N16" s="45" t="s">
        <v>178</v>
      </c>
      <c r="O16" s="46" t="s">
        <v>21</v>
      </c>
    </row>
    <row r="17" spans="1:15" s="47" customFormat="1" ht="15" x14ac:dyDescent="0.25">
      <c r="A17" s="36">
        <v>10</v>
      </c>
      <c r="B17" s="37" t="s">
        <v>145</v>
      </c>
      <c r="C17" s="38" t="s">
        <v>146</v>
      </c>
      <c r="D17" s="39" t="s">
        <v>138</v>
      </c>
      <c r="E17" s="40" t="s">
        <v>154</v>
      </c>
      <c r="F17" s="41">
        <v>86867</v>
      </c>
      <c r="G17" s="41">
        <v>2493.08</v>
      </c>
      <c r="H17" s="41">
        <v>9016.16</v>
      </c>
      <c r="I17" s="41">
        <v>2640.76</v>
      </c>
      <c r="J17" s="42">
        <v>4177.01</v>
      </c>
      <c r="K17" s="41">
        <f>+CONTRATADO_OCTUBRE_2021[[#This Row],[ SUELDO BRUTO ]]-CONTRATADO_OCTUBRE_2021[[#This Row],[AFP]]-CONTRATADO_OCTUBRE_2021[[#This Row],[SFS]]-CONTRATADO_OCTUBRE_2021[[#This Row],[ ISR ]]-CONTRATADO_OCTUBRE_2021[[#This Row],[ OTROS ]]</f>
        <v>68539.990000000005</v>
      </c>
      <c r="L17" s="43" t="s">
        <v>16</v>
      </c>
      <c r="M17" s="45" t="s">
        <v>227</v>
      </c>
      <c r="N17" s="45" t="s">
        <v>228</v>
      </c>
      <c r="O17" s="46" t="s">
        <v>17</v>
      </c>
    </row>
    <row r="18" spans="1:15" s="47" customFormat="1" ht="15" x14ac:dyDescent="0.25">
      <c r="A18" s="36">
        <v>11</v>
      </c>
      <c r="B18" s="37" t="s">
        <v>64</v>
      </c>
      <c r="C18" s="52" t="s">
        <v>65</v>
      </c>
      <c r="D18" s="40" t="s">
        <v>63</v>
      </c>
      <c r="E18" s="40" t="s">
        <v>66</v>
      </c>
      <c r="F18" s="41">
        <v>150579</v>
      </c>
      <c r="G18" s="41">
        <v>4321.62</v>
      </c>
      <c r="H18" s="41">
        <v>24002.81</v>
      </c>
      <c r="I18" s="41">
        <v>4577.6000000000004</v>
      </c>
      <c r="J18" s="42">
        <v>52815.75</v>
      </c>
      <c r="K18" s="41">
        <f>+CONTRATADO_OCTUBRE_2021[[#This Row],[ SUELDO BRUTO ]]-CONTRATADO_OCTUBRE_2021[[#This Row],[AFP]]-CONTRATADO_OCTUBRE_2021[[#This Row],[SFS]]-CONTRATADO_OCTUBRE_2021[[#This Row],[ ISR ]]-CONTRATADO_OCTUBRE_2021[[#This Row],[ OTROS ]]</f>
        <v>64861.22</v>
      </c>
      <c r="L18" s="43" t="s">
        <v>16</v>
      </c>
      <c r="M18" s="44" t="s">
        <v>164</v>
      </c>
      <c r="N18" s="44" t="s">
        <v>207</v>
      </c>
      <c r="O18" s="46" t="s">
        <v>21</v>
      </c>
    </row>
    <row r="19" spans="1:15" s="47" customFormat="1" ht="15" x14ac:dyDescent="0.25">
      <c r="A19" s="36">
        <v>12</v>
      </c>
      <c r="B19" s="37" t="s">
        <v>61</v>
      </c>
      <c r="C19" s="52" t="s">
        <v>62</v>
      </c>
      <c r="D19" s="40" t="s">
        <v>63</v>
      </c>
      <c r="E19" s="40" t="s">
        <v>143</v>
      </c>
      <c r="F19" s="41">
        <v>90000</v>
      </c>
      <c r="G19" s="41">
        <v>2583</v>
      </c>
      <c r="H19" s="41">
        <v>9753.1200000000008</v>
      </c>
      <c r="I19" s="41">
        <v>2736</v>
      </c>
      <c r="J19" s="42">
        <v>25</v>
      </c>
      <c r="K19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9" s="43" t="s">
        <v>16</v>
      </c>
      <c r="M19" s="44" t="s">
        <v>160</v>
      </c>
      <c r="N19" s="45" t="s">
        <v>178</v>
      </c>
      <c r="O19" s="46" t="s">
        <v>21</v>
      </c>
    </row>
    <row r="20" spans="1:15" s="47" customFormat="1" ht="15" x14ac:dyDescent="0.25">
      <c r="A20" s="36">
        <v>13</v>
      </c>
      <c r="B20" s="37" t="s">
        <v>193</v>
      </c>
      <c r="C20" s="52" t="s">
        <v>194</v>
      </c>
      <c r="D20" s="40" t="s">
        <v>63</v>
      </c>
      <c r="E20" s="40" t="s">
        <v>195</v>
      </c>
      <c r="F20" s="41">
        <v>55000</v>
      </c>
      <c r="G20" s="41">
        <v>1578.5</v>
      </c>
      <c r="H20" s="41">
        <v>2559.6799999999998</v>
      </c>
      <c r="I20" s="41">
        <v>1672</v>
      </c>
      <c r="J20" s="42">
        <v>20291</v>
      </c>
      <c r="K20" s="48">
        <f>+CONTRATADO_OCTUBRE_2021[[#This Row],[ SUELDO BRUTO ]]-CONTRATADO_OCTUBRE_2021[[#This Row],[AFP]]-CONTRATADO_OCTUBRE_2021[[#This Row],[SFS]]-CONTRATADO_OCTUBRE_2021[[#This Row],[ ISR ]]-CONTRATADO_OCTUBRE_2021[[#This Row],[ OTROS ]]</f>
        <v>28898.82</v>
      </c>
      <c r="L20" s="43" t="s">
        <v>16</v>
      </c>
      <c r="M20" s="44" t="s">
        <v>160</v>
      </c>
      <c r="N20" s="45" t="s">
        <v>178</v>
      </c>
      <c r="O20" s="49" t="s">
        <v>21</v>
      </c>
    </row>
    <row r="21" spans="1:15" s="47" customFormat="1" ht="15" x14ac:dyDescent="0.25">
      <c r="A21" s="36">
        <v>14</v>
      </c>
      <c r="B21" s="37" t="s">
        <v>229</v>
      </c>
      <c r="C21" s="52" t="s">
        <v>230</v>
      </c>
      <c r="D21" s="40" t="s">
        <v>63</v>
      </c>
      <c r="E21" s="40" t="s">
        <v>195</v>
      </c>
      <c r="F21" s="41">
        <v>50000</v>
      </c>
      <c r="G21" s="41">
        <v>1435</v>
      </c>
      <c r="H21" s="41">
        <v>1854</v>
      </c>
      <c r="I21" s="41">
        <v>1520</v>
      </c>
      <c r="J21" s="42">
        <v>25</v>
      </c>
      <c r="K21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1" s="43" t="s">
        <v>16</v>
      </c>
      <c r="M21" s="45" t="s">
        <v>173</v>
      </c>
      <c r="N21" s="45" t="s">
        <v>231</v>
      </c>
      <c r="O21" s="49" t="s">
        <v>21</v>
      </c>
    </row>
    <row r="22" spans="1:15" s="47" customFormat="1" ht="30" x14ac:dyDescent="0.25">
      <c r="A22" s="36">
        <v>15</v>
      </c>
      <c r="B22" s="37" t="s">
        <v>167</v>
      </c>
      <c r="C22" s="52" t="s">
        <v>168</v>
      </c>
      <c r="D22" s="40" t="s">
        <v>170</v>
      </c>
      <c r="E22" s="40" t="s">
        <v>169</v>
      </c>
      <c r="F22" s="41">
        <v>90000</v>
      </c>
      <c r="G22" s="41">
        <v>2583</v>
      </c>
      <c r="H22" s="41">
        <v>9415.59</v>
      </c>
      <c r="I22" s="41">
        <v>2736</v>
      </c>
      <c r="J22" s="42">
        <v>4860.7</v>
      </c>
      <c r="K22" s="48">
        <f>+CONTRATADO_OCTUBRE_2021[[#This Row],[ SUELDO BRUTO ]]-CONTRATADO_OCTUBRE_2021[[#This Row],[AFP]]-CONTRATADO_OCTUBRE_2021[[#This Row],[SFS]]-CONTRATADO_OCTUBRE_2021[[#This Row],[ ISR ]]-CONTRATADO_OCTUBRE_2021[[#This Row],[ OTROS ]]</f>
        <v>70404.710000000006</v>
      </c>
      <c r="L22" s="43" t="s">
        <v>16</v>
      </c>
      <c r="M22" s="45" t="s">
        <v>227</v>
      </c>
      <c r="N22" s="45" t="s">
        <v>228</v>
      </c>
      <c r="O22" s="49" t="s">
        <v>21</v>
      </c>
    </row>
    <row r="23" spans="1:15" s="47" customFormat="1" ht="15" x14ac:dyDescent="0.25">
      <c r="A23" s="36">
        <v>16</v>
      </c>
      <c r="B23" s="38" t="s">
        <v>22</v>
      </c>
      <c r="C23" s="52" t="s">
        <v>23</v>
      </c>
      <c r="D23" s="40" t="s">
        <v>24</v>
      </c>
      <c r="E23" s="40" t="s">
        <v>20</v>
      </c>
      <c r="F23" s="41">
        <v>130000</v>
      </c>
      <c r="G23" s="41">
        <v>3731</v>
      </c>
      <c r="H23" s="41">
        <v>19162.12</v>
      </c>
      <c r="I23" s="41">
        <v>3952</v>
      </c>
      <c r="J23" s="42">
        <v>15491.43</v>
      </c>
      <c r="K23" s="41">
        <f>+CONTRATADO_OCTUBRE_2021[[#This Row],[ SUELDO BRUTO ]]-CONTRATADO_OCTUBRE_2021[[#This Row],[AFP]]-CONTRATADO_OCTUBRE_2021[[#This Row],[SFS]]-CONTRATADO_OCTUBRE_2021[[#This Row],[ ISR ]]-CONTRATADO_OCTUBRE_2021[[#This Row],[ OTROS ]]</f>
        <v>87663.450000000012</v>
      </c>
      <c r="L23" s="43" t="s">
        <v>16</v>
      </c>
      <c r="M23" s="44" t="s">
        <v>160</v>
      </c>
      <c r="N23" s="45" t="s">
        <v>178</v>
      </c>
      <c r="O23" s="46" t="s">
        <v>21</v>
      </c>
    </row>
    <row r="24" spans="1:15" s="47" customFormat="1" ht="15" x14ac:dyDescent="0.25">
      <c r="A24" s="36">
        <v>17</v>
      </c>
      <c r="B24" s="38" t="s">
        <v>25</v>
      </c>
      <c r="C24" s="52" t="s">
        <v>26</v>
      </c>
      <c r="D24" s="40" t="s">
        <v>24</v>
      </c>
      <c r="E24" s="40" t="s">
        <v>27</v>
      </c>
      <c r="F24" s="41">
        <v>45000</v>
      </c>
      <c r="G24" s="41">
        <v>1291.5</v>
      </c>
      <c r="H24" s="41">
        <v>1148.33</v>
      </c>
      <c r="I24" s="41">
        <v>1368</v>
      </c>
      <c r="J24" s="42">
        <v>25</v>
      </c>
      <c r="K24" s="41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4" s="43" t="s">
        <v>16</v>
      </c>
      <c r="M24" s="45" t="s">
        <v>173</v>
      </c>
      <c r="N24" s="45" t="s">
        <v>231</v>
      </c>
      <c r="O24" s="46" t="s">
        <v>21</v>
      </c>
    </row>
    <row r="25" spans="1:15" s="47" customFormat="1" ht="15" x14ac:dyDescent="0.25">
      <c r="A25" s="36">
        <v>18</v>
      </c>
      <c r="B25" s="37" t="s">
        <v>121</v>
      </c>
      <c r="C25" s="52" t="s">
        <v>122</v>
      </c>
      <c r="D25" s="40" t="s">
        <v>123</v>
      </c>
      <c r="E25" s="40" t="s">
        <v>135</v>
      </c>
      <c r="F25" s="41">
        <v>95000</v>
      </c>
      <c r="G25" s="41">
        <v>2726.5</v>
      </c>
      <c r="H25" s="41">
        <v>10929.24</v>
      </c>
      <c r="I25" s="41">
        <v>2888</v>
      </c>
      <c r="J25" s="42">
        <v>25</v>
      </c>
      <c r="K25" s="41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25" s="52" t="s">
        <v>16</v>
      </c>
      <c r="M25" s="44" t="s">
        <v>223</v>
      </c>
      <c r="N25" s="44" t="s">
        <v>222</v>
      </c>
      <c r="O25" s="49" t="s">
        <v>17</v>
      </c>
    </row>
    <row r="26" spans="1:15" s="47" customFormat="1" ht="15" x14ac:dyDescent="0.25">
      <c r="A26" s="36">
        <v>19</v>
      </c>
      <c r="B26" s="37" t="s">
        <v>183</v>
      </c>
      <c r="C26" s="52" t="s">
        <v>184</v>
      </c>
      <c r="D26" s="40" t="s">
        <v>123</v>
      </c>
      <c r="E26" s="40" t="s">
        <v>185</v>
      </c>
      <c r="F26" s="41">
        <v>50000</v>
      </c>
      <c r="G26" s="41">
        <v>1435</v>
      </c>
      <c r="H26" s="41">
        <v>1854</v>
      </c>
      <c r="I26" s="41">
        <v>1520</v>
      </c>
      <c r="J26" s="42">
        <v>25</v>
      </c>
      <c r="K26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6" s="52" t="s">
        <v>16</v>
      </c>
      <c r="M26" s="45" t="s">
        <v>173</v>
      </c>
      <c r="N26" s="45" t="s">
        <v>231</v>
      </c>
      <c r="O26" s="49" t="s">
        <v>21</v>
      </c>
    </row>
    <row r="27" spans="1:15" s="47" customFormat="1" ht="15" x14ac:dyDescent="0.25">
      <c r="A27" s="36">
        <v>20</v>
      </c>
      <c r="B27" s="37" t="s">
        <v>96</v>
      </c>
      <c r="C27" s="52" t="s">
        <v>97</v>
      </c>
      <c r="D27" s="40" t="s">
        <v>80</v>
      </c>
      <c r="E27" s="40" t="s">
        <v>81</v>
      </c>
      <c r="F27" s="41">
        <v>160000</v>
      </c>
      <c r="G27" s="50">
        <v>4592</v>
      </c>
      <c r="H27" s="50">
        <v>26218.87</v>
      </c>
      <c r="I27" s="50">
        <v>4864</v>
      </c>
      <c r="J27" s="42">
        <v>25</v>
      </c>
      <c r="K27" s="41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27" s="43" t="s">
        <v>16</v>
      </c>
      <c r="M27" s="44" t="s">
        <v>164</v>
      </c>
      <c r="N27" s="44" t="s">
        <v>207</v>
      </c>
      <c r="O27" s="46" t="s">
        <v>21</v>
      </c>
    </row>
    <row r="28" spans="1:15" s="47" customFormat="1" ht="15" x14ac:dyDescent="0.25">
      <c r="A28" s="36">
        <v>21</v>
      </c>
      <c r="B28" s="37" t="s">
        <v>78</v>
      </c>
      <c r="C28" s="52" t="s">
        <v>79</v>
      </c>
      <c r="D28" s="40" t="s">
        <v>80</v>
      </c>
      <c r="E28" s="40" t="s">
        <v>50</v>
      </c>
      <c r="F28" s="41">
        <v>51480</v>
      </c>
      <c r="G28" s="41">
        <v>1477.48</v>
      </c>
      <c r="H28" s="41">
        <v>2062.88</v>
      </c>
      <c r="I28" s="41">
        <v>1564.99</v>
      </c>
      <c r="J28" s="42">
        <v>25</v>
      </c>
      <c r="K28" s="41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28" s="43" t="s">
        <v>16</v>
      </c>
      <c r="M28" s="45" t="s">
        <v>173</v>
      </c>
      <c r="N28" s="45" t="s">
        <v>231</v>
      </c>
      <c r="O28" s="46" t="s">
        <v>21</v>
      </c>
    </row>
    <row r="29" spans="1:15" s="47" customFormat="1" ht="15" x14ac:dyDescent="0.25">
      <c r="A29" s="36">
        <v>22</v>
      </c>
      <c r="B29" s="38" t="s">
        <v>18</v>
      </c>
      <c r="C29" s="52" t="s">
        <v>19</v>
      </c>
      <c r="D29" s="40" t="s">
        <v>14</v>
      </c>
      <c r="E29" s="40" t="s">
        <v>20</v>
      </c>
      <c r="F29" s="41">
        <v>120000</v>
      </c>
      <c r="G29" s="41">
        <v>3444</v>
      </c>
      <c r="H29" s="41">
        <v>16809.87</v>
      </c>
      <c r="I29" s="41">
        <v>3648</v>
      </c>
      <c r="J29" s="42">
        <v>25</v>
      </c>
      <c r="K29" s="41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9" s="43" t="s">
        <v>16</v>
      </c>
      <c r="M29" s="45" t="s">
        <v>173</v>
      </c>
      <c r="N29" s="45" t="s">
        <v>231</v>
      </c>
      <c r="O29" s="46" t="s">
        <v>21</v>
      </c>
    </row>
    <row r="30" spans="1:15" s="47" customFormat="1" ht="15" x14ac:dyDescent="0.25">
      <c r="A30" s="36">
        <v>23</v>
      </c>
      <c r="B30" s="38" t="s">
        <v>12</v>
      </c>
      <c r="C30" s="52" t="s">
        <v>13</v>
      </c>
      <c r="D30" s="40" t="s">
        <v>14</v>
      </c>
      <c r="E30" s="40" t="s">
        <v>15</v>
      </c>
      <c r="F30" s="41">
        <v>40000</v>
      </c>
      <c r="G30" s="41">
        <v>1148</v>
      </c>
      <c r="H30" s="41">
        <v>442.65</v>
      </c>
      <c r="I30" s="41">
        <v>1216</v>
      </c>
      <c r="J30" s="42">
        <v>25</v>
      </c>
      <c r="K30" s="41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30" s="43" t="s">
        <v>16</v>
      </c>
      <c r="M30" s="45" t="s">
        <v>173</v>
      </c>
      <c r="N30" s="45" t="s">
        <v>231</v>
      </c>
      <c r="O30" s="46" t="s">
        <v>17</v>
      </c>
    </row>
    <row r="31" spans="1:15" s="47" customFormat="1" ht="15" x14ac:dyDescent="0.25">
      <c r="A31" s="36">
        <v>24</v>
      </c>
      <c r="B31" s="37" t="s">
        <v>232</v>
      </c>
      <c r="C31" s="52" t="s">
        <v>233</v>
      </c>
      <c r="D31" s="40" t="s">
        <v>14</v>
      </c>
      <c r="E31" s="40" t="s">
        <v>190</v>
      </c>
      <c r="F31" s="41">
        <v>47000</v>
      </c>
      <c r="G31" s="41">
        <v>1348.9</v>
      </c>
      <c r="H31" s="41">
        <v>1430.6</v>
      </c>
      <c r="I31" s="41">
        <v>1428.8</v>
      </c>
      <c r="J31" s="42">
        <v>25</v>
      </c>
      <c r="K31" s="48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31" s="43" t="s">
        <v>16</v>
      </c>
      <c r="M31" s="45" t="s">
        <v>173</v>
      </c>
      <c r="N31" s="45" t="s">
        <v>231</v>
      </c>
      <c r="O31" s="49" t="s">
        <v>21</v>
      </c>
    </row>
    <row r="32" spans="1:15" s="47" customFormat="1" ht="15" x14ac:dyDescent="0.25">
      <c r="A32" s="36">
        <v>25</v>
      </c>
      <c r="B32" s="37" t="s">
        <v>44</v>
      </c>
      <c r="C32" s="52" t="s">
        <v>45</v>
      </c>
      <c r="D32" s="40" t="s">
        <v>43</v>
      </c>
      <c r="E32" s="40" t="s">
        <v>46</v>
      </c>
      <c r="F32" s="41">
        <v>45000</v>
      </c>
      <c r="G32" s="41">
        <v>1291.5</v>
      </c>
      <c r="H32" s="41">
        <v>1148.33</v>
      </c>
      <c r="I32" s="41">
        <v>1368</v>
      </c>
      <c r="J32" s="51">
        <v>25</v>
      </c>
      <c r="K32" s="41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32" s="43" t="s">
        <v>16</v>
      </c>
      <c r="M32" s="45" t="s">
        <v>227</v>
      </c>
      <c r="N32" s="45" t="s">
        <v>228</v>
      </c>
      <c r="O32" s="46" t="s">
        <v>17</v>
      </c>
    </row>
    <row r="33" spans="1:15" s="47" customFormat="1" ht="15" x14ac:dyDescent="0.25">
      <c r="A33" s="36">
        <v>26</v>
      </c>
      <c r="B33" s="37" t="s">
        <v>64</v>
      </c>
      <c r="C33" s="52" t="s">
        <v>127</v>
      </c>
      <c r="D33" s="40" t="s">
        <v>43</v>
      </c>
      <c r="E33" s="40" t="s">
        <v>86</v>
      </c>
      <c r="F33" s="41">
        <v>75000</v>
      </c>
      <c r="G33" s="41">
        <v>2152.5</v>
      </c>
      <c r="H33" s="41">
        <v>6309.38</v>
      </c>
      <c r="I33" s="41">
        <v>2280</v>
      </c>
      <c r="J33" s="42">
        <v>18071</v>
      </c>
      <c r="K33" s="41">
        <f>+CONTRATADO_OCTUBRE_2021[[#This Row],[ SUELDO BRUTO ]]-CONTRATADO_OCTUBRE_2021[[#This Row],[AFP]]-CONTRATADO_OCTUBRE_2021[[#This Row],[SFS]]-CONTRATADO_OCTUBRE_2021[[#This Row],[ ISR ]]-CONTRATADO_OCTUBRE_2021[[#This Row],[ OTROS ]]</f>
        <v>46187.12</v>
      </c>
      <c r="L33" s="52" t="s">
        <v>16</v>
      </c>
      <c r="M33" s="44" t="s">
        <v>160</v>
      </c>
      <c r="N33" s="45" t="s">
        <v>178</v>
      </c>
      <c r="O33" s="49" t="s">
        <v>21</v>
      </c>
    </row>
    <row r="34" spans="1:15" s="47" customFormat="1" ht="15" x14ac:dyDescent="0.25">
      <c r="A34" s="36">
        <v>27</v>
      </c>
      <c r="B34" s="38" t="s">
        <v>200</v>
      </c>
      <c r="C34" s="52" t="s">
        <v>149</v>
      </c>
      <c r="D34" s="40" t="s">
        <v>150</v>
      </c>
      <c r="E34" s="40" t="s">
        <v>31</v>
      </c>
      <c r="F34" s="41">
        <v>42000</v>
      </c>
      <c r="G34" s="41">
        <v>1205.4000000000001</v>
      </c>
      <c r="H34" s="41">
        <v>724.92</v>
      </c>
      <c r="I34" s="41">
        <v>1276.8</v>
      </c>
      <c r="J34" s="51">
        <v>25</v>
      </c>
      <c r="K34" s="41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4" s="43" t="s">
        <v>16</v>
      </c>
      <c r="M34" s="45" t="s">
        <v>227</v>
      </c>
      <c r="N34" s="45" t="s">
        <v>228</v>
      </c>
      <c r="O34" s="46" t="s">
        <v>21</v>
      </c>
    </row>
    <row r="35" spans="1:15" s="47" customFormat="1" ht="15" x14ac:dyDescent="0.25">
      <c r="A35" s="36">
        <v>28</v>
      </c>
      <c r="B35" s="37" t="s">
        <v>41</v>
      </c>
      <c r="C35" s="52" t="s">
        <v>42</v>
      </c>
      <c r="D35" s="40" t="s">
        <v>150</v>
      </c>
      <c r="E35" s="40" t="s">
        <v>196</v>
      </c>
      <c r="F35" s="41">
        <v>130000</v>
      </c>
      <c r="G35" s="41">
        <v>3731</v>
      </c>
      <c r="H35" s="41">
        <v>19162.12</v>
      </c>
      <c r="I35" s="41">
        <v>3952</v>
      </c>
      <c r="J35" s="51">
        <v>6992.34</v>
      </c>
      <c r="K35" s="41">
        <f>+CONTRATADO_OCTUBRE_2021[[#This Row],[ SUELDO BRUTO ]]-CONTRATADO_OCTUBRE_2021[[#This Row],[AFP]]-CONTRATADO_OCTUBRE_2021[[#This Row],[SFS]]-CONTRATADO_OCTUBRE_2021[[#This Row],[ ISR ]]-CONTRATADO_OCTUBRE_2021[[#This Row],[ OTROS ]]</f>
        <v>96162.540000000008</v>
      </c>
      <c r="L35" s="43" t="s">
        <v>16</v>
      </c>
      <c r="M35" s="45" t="s">
        <v>226</v>
      </c>
      <c r="N35" s="45" t="s">
        <v>204</v>
      </c>
      <c r="O35" s="46" t="s">
        <v>21</v>
      </c>
    </row>
    <row r="36" spans="1:15" s="47" customFormat="1" ht="30" x14ac:dyDescent="0.25">
      <c r="A36" s="36">
        <v>29</v>
      </c>
      <c r="B36" s="37" t="s">
        <v>47</v>
      </c>
      <c r="C36" s="38" t="s">
        <v>48</v>
      </c>
      <c r="D36" s="39" t="s">
        <v>49</v>
      </c>
      <c r="E36" s="39" t="s">
        <v>50</v>
      </c>
      <c r="F36" s="50">
        <v>60000</v>
      </c>
      <c r="G36" s="50">
        <v>1722</v>
      </c>
      <c r="H36" s="50">
        <v>3486.68</v>
      </c>
      <c r="I36" s="50">
        <v>1824</v>
      </c>
      <c r="J36" s="51">
        <v>7571</v>
      </c>
      <c r="K36" s="50">
        <f>+CONTRATADO_OCTUBRE_2021[[#This Row],[ SUELDO BRUTO ]]-CONTRATADO_OCTUBRE_2021[[#This Row],[AFP]]-CONTRATADO_OCTUBRE_2021[[#This Row],[SFS]]-CONTRATADO_OCTUBRE_2021[[#This Row],[ ISR ]]-CONTRATADO_OCTUBRE_2021[[#This Row],[ OTROS ]]</f>
        <v>45396.32</v>
      </c>
      <c r="L36" s="53" t="s">
        <v>16</v>
      </c>
      <c r="M36" s="44" t="s">
        <v>223</v>
      </c>
      <c r="N36" s="44" t="s">
        <v>222</v>
      </c>
      <c r="O36" s="54" t="s">
        <v>21</v>
      </c>
    </row>
    <row r="37" spans="1:15" s="47" customFormat="1" ht="30" x14ac:dyDescent="0.25">
      <c r="A37" s="36">
        <v>30</v>
      </c>
      <c r="B37" s="37" t="s">
        <v>51</v>
      </c>
      <c r="C37" s="38" t="s">
        <v>52</v>
      </c>
      <c r="D37" s="39" t="s">
        <v>49</v>
      </c>
      <c r="E37" s="39" t="s">
        <v>53</v>
      </c>
      <c r="F37" s="50">
        <v>50000</v>
      </c>
      <c r="G37" s="50">
        <v>1435</v>
      </c>
      <c r="H37" s="50">
        <v>1854</v>
      </c>
      <c r="I37" s="50">
        <v>1520</v>
      </c>
      <c r="J37" s="51">
        <v>25</v>
      </c>
      <c r="K37" s="50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37" s="53" t="s">
        <v>16</v>
      </c>
      <c r="M37" s="44" t="s">
        <v>160</v>
      </c>
      <c r="N37" s="45" t="s">
        <v>178</v>
      </c>
      <c r="O37" s="55" t="s">
        <v>21</v>
      </c>
    </row>
    <row r="38" spans="1:15" s="47" customFormat="1" ht="30" x14ac:dyDescent="0.25">
      <c r="A38" s="36">
        <v>31</v>
      </c>
      <c r="B38" s="37" t="s">
        <v>151</v>
      </c>
      <c r="C38" s="52" t="s">
        <v>152</v>
      </c>
      <c r="D38" s="40" t="s">
        <v>55</v>
      </c>
      <c r="E38" s="40" t="s">
        <v>134</v>
      </c>
      <c r="F38" s="41">
        <v>130000</v>
      </c>
      <c r="G38" s="41">
        <v>3731</v>
      </c>
      <c r="H38" s="41">
        <v>19162.12</v>
      </c>
      <c r="I38" s="41">
        <v>3952</v>
      </c>
      <c r="J38" s="51">
        <v>13474.55</v>
      </c>
      <c r="K38" s="41">
        <f>+CONTRATADO_OCTUBRE_2021[[#This Row],[ SUELDO BRUTO ]]-CONTRATADO_OCTUBRE_2021[[#This Row],[AFP]]-CONTRATADO_OCTUBRE_2021[[#This Row],[SFS]]-CONTRATADO_OCTUBRE_2021[[#This Row],[ ISR ]]-CONTRATADO_OCTUBRE_2021[[#This Row],[ OTROS ]]</f>
        <v>89680.33</v>
      </c>
      <c r="L38" s="43" t="s">
        <v>16</v>
      </c>
      <c r="M38" s="45" t="s">
        <v>173</v>
      </c>
      <c r="N38" s="45" t="s">
        <v>231</v>
      </c>
      <c r="O38" s="46" t="s">
        <v>17</v>
      </c>
    </row>
    <row r="39" spans="1:15" s="47" customFormat="1" ht="30" x14ac:dyDescent="0.25">
      <c r="A39" s="36">
        <v>32</v>
      </c>
      <c r="B39" s="37" t="s">
        <v>54</v>
      </c>
      <c r="C39" s="52" t="s">
        <v>221</v>
      </c>
      <c r="D39" s="40" t="s">
        <v>55</v>
      </c>
      <c r="E39" s="40" t="s">
        <v>31</v>
      </c>
      <c r="F39" s="41">
        <v>42000</v>
      </c>
      <c r="G39" s="50">
        <v>1205.4000000000001</v>
      </c>
      <c r="H39" s="50">
        <v>724.92</v>
      </c>
      <c r="I39" s="50">
        <v>1276.8</v>
      </c>
      <c r="J39" s="51">
        <v>1571</v>
      </c>
      <c r="K39" s="41">
        <f>+CONTRATADO_OCTUBRE_2021[[#This Row],[ SUELDO BRUTO ]]-CONTRATADO_OCTUBRE_2021[[#This Row],[AFP]]-CONTRATADO_OCTUBRE_2021[[#This Row],[SFS]]-CONTRATADO_OCTUBRE_2021[[#This Row],[ ISR ]]-CONTRATADO_OCTUBRE_2021[[#This Row],[ OTROS ]]</f>
        <v>37221.879999999997</v>
      </c>
      <c r="L39" s="43" t="s">
        <v>16</v>
      </c>
      <c r="M39" s="44" t="s">
        <v>164</v>
      </c>
      <c r="N39" s="44" t="s">
        <v>207</v>
      </c>
      <c r="O39" s="46" t="s">
        <v>17</v>
      </c>
    </row>
    <row r="40" spans="1:15" s="47" customFormat="1" ht="30" x14ac:dyDescent="0.25">
      <c r="A40" s="36">
        <v>33</v>
      </c>
      <c r="B40" s="37" t="s">
        <v>56</v>
      </c>
      <c r="C40" s="52" t="s">
        <v>57</v>
      </c>
      <c r="D40" s="40" t="s">
        <v>55</v>
      </c>
      <c r="E40" s="40" t="s">
        <v>53</v>
      </c>
      <c r="F40" s="41">
        <v>45000</v>
      </c>
      <c r="G40" s="41">
        <v>1291.5</v>
      </c>
      <c r="H40" s="41">
        <v>1148.33</v>
      </c>
      <c r="I40" s="41">
        <v>1368</v>
      </c>
      <c r="J40" s="51">
        <v>1571</v>
      </c>
      <c r="K40" s="41">
        <f>+CONTRATADO_OCTUBRE_2021[[#This Row],[ SUELDO BRUTO ]]-CONTRATADO_OCTUBRE_2021[[#This Row],[AFP]]-CONTRATADO_OCTUBRE_2021[[#This Row],[SFS]]-CONTRATADO_OCTUBRE_2021[[#This Row],[ ISR ]]-CONTRATADO_OCTUBRE_2021[[#This Row],[ OTROS ]]</f>
        <v>39621.17</v>
      </c>
      <c r="L40" s="43" t="s">
        <v>16</v>
      </c>
      <c r="M40" s="45" t="s">
        <v>227</v>
      </c>
      <c r="N40" s="45" t="s">
        <v>228</v>
      </c>
      <c r="O40" s="46" t="s">
        <v>17</v>
      </c>
    </row>
    <row r="41" spans="1:15" s="47" customFormat="1" ht="15" x14ac:dyDescent="0.25">
      <c r="A41" s="36">
        <v>34</v>
      </c>
      <c r="B41" s="56" t="s">
        <v>176</v>
      </c>
      <c r="C41" s="52" t="s">
        <v>177</v>
      </c>
      <c r="D41" s="40" t="s">
        <v>175</v>
      </c>
      <c r="E41" s="40" t="s">
        <v>174</v>
      </c>
      <c r="F41" s="41">
        <v>90000</v>
      </c>
      <c r="G41" s="50">
        <v>2583</v>
      </c>
      <c r="H41" s="50">
        <v>9753.1200000000008</v>
      </c>
      <c r="I41" s="50">
        <v>2736</v>
      </c>
      <c r="J41" s="51">
        <v>165</v>
      </c>
      <c r="K41" s="48">
        <f>+CONTRATADO_OCTUBRE_2021[[#This Row],[ SUELDO BRUTO ]]-CONTRATADO_OCTUBRE_2021[[#This Row],[AFP]]-CONTRATADO_OCTUBRE_2021[[#This Row],[SFS]]-CONTRATADO_OCTUBRE_2021[[#This Row],[ ISR ]]-CONTRATADO_OCTUBRE_2021[[#This Row],[ OTROS ]]</f>
        <v>74762.880000000005</v>
      </c>
      <c r="L41" s="43" t="s">
        <v>16</v>
      </c>
      <c r="M41" s="45" t="s">
        <v>173</v>
      </c>
      <c r="N41" s="45" t="s">
        <v>231</v>
      </c>
      <c r="O41" s="49" t="s">
        <v>17</v>
      </c>
    </row>
    <row r="42" spans="1:15" s="47" customFormat="1" ht="15" x14ac:dyDescent="0.25">
      <c r="A42" s="36">
        <v>35</v>
      </c>
      <c r="B42" s="37" t="s">
        <v>58</v>
      </c>
      <c r="C42" s="52" t="s">
        <v>59</v>
      </c>
      <c r="D42" s="40" t="s">
        <v>60</v>
      </c>
      <c r="E42" s="40" t="s">
        <v>31</v>
      </c>
      <c r="F42" s="41">
        <v>47000</v>
      </c>
      <c r="G42" s="50">
        <v>1348.9</v>
      </c>
      <c r="H42" s="50">
        <v>1430.6</v>
      </c>
      <c r="I42" s="50">
        <v>1428.8</v>
      </c>
      <c r="J42" s="51">
        <v>6988.9</v>
      </c>
      <c r="K42" s="41">
        <f>+CONTRATADO_OCTUBRE_2021[[#This Row],[ SUELDO BRUTO ]]-CONTRATADO_OCTUBRE_2021[[#This Row],[AFP]]-CONTRATADO_OCTUBRE_2021[[#This Row],[SFS]]-CONTRATADO_OCTUBRE_2021[[#This Row],[ ISR ]]-CONTRATADO_OCTUBRE_2021[[#This Row],[ OTROS ]]</f>
        <v>35802.799999999996</v>
      </c>
      <c r="L42" s="43" t="s">
        <v>16</v>
      </c>
      <c r="M42" s="44" t="s">
        <v>165</v>
      </c>
      <c r="N42" s="44" t="s">
        <v>222</v>
      </c>
      <c r="O42" s="46" t="s">
        <v>21</v>
      </c>
    </row>
    <row r="43" spans="1:15" s="47" customFormat="1" ht="30" x14ac:dyDescent="0.25">
      <c r="A43" s="36">
        <v>36</v>
      </c>
      <c r="B43" s="37" t="s">
        <v>67</v>
      </c>
      <c r="C43" s="52" t="s">
        <v>68</v>
      </c>
      <c r="D43" s="40" t="s">
        <v>69</v>
      </c>
      <c r="E43" s="40" t="s">
        <v>70</v>
      </c>
      <c r="F43" s="41">
        <v>47000</v>
      </c>
      <c r="G43" s="50">
        <v>1348.9</v>
      </c>
      <c r="H43" s="50">
        <v>1430.6</v>
      </c>
      <c r="I43" s="50">
        <v>1428.8</v>
      </c>
      <c r="J43" s="51">
        <v>2981</v>
      </c>
      <c r="K43" s="41">
        <f>+CONTRATADO_OCTUBRE_2021[[#This Row],[ SUELDO BRUTO ]]-CONTRATADO_OCTUBRE_2021[[#This Row],[AFP]]-CONTRATADO_OCTUBRE_2021[[#This Row],[SFS]]-CONTRATADO_OCTUBRE_2021[[#This Row],[ ISR ]]-CONTRATADO_OCTUBRE_2021[[#This Row],[ OTROS ]]</f>
        <v>39810.699999999997</v>
      </c>
      <c r="L43" s="43" t="s">
        <v>16</v>
      </c>
      <c r="M43" s="44" t="s">
        <v>160</v>
      </c>
      <c r="N43" s="45" t="s">
        <v>178</v>
      </c>
      <c r="O43" s="46" t="s">
        <v>17</v>
      </c>
    </row>
    <row r="44" spans="1:15" s="47" customFormat="1" ht="30" x14ac:dyDescent="0.25">
      <c r="A44" s="36">
        <v>37</v>
      </c>
      <c r="B44" s="37" t="s">
        <v>72</v>
      </c>
      <c r="C44" s="52" t="s">
        <v>73</v>
      </c>
      <c r="D44" s="40" t="s">
        <v>69</v>
      </c>
      <c r="E44" s="40" t="s">
        <v>179</v>
      </c>
      <c r="F44" s="41">
        <v>52000</v>
      </c>
      <c r="G44" s="41">
        <v>1492.4</v>
      </c>
      <c r="H44" s="41">
        <v>2136.27</v>
      </c>
      <c r="I44" s="41">
        <v>1580.8</v>
      </c>
      <c r="J44" s="42">
        <v>9062.35</v>
      </c>
      <c r="K44" s="41">
        <f>+CONTRATADO_OCTUBRE_2021[[#This Row],[ SUELDO BRUTO ]]-CONTRATADO_OCTUBRE_2021[[#This Row],[AFP]]-CONTRATADO_OCTUBRE_2021[[#This Row],[SFS]]-CONTRATADO_OCTUBRE_2021[[#This Row],[ ISR ]]-CONTRATADO_OCTUBRE_2021[[#This Row],[ OTROS ]]</f>
        <v>37728.18</v>
      </c>
      <c r="L44" s="43" t="s">
        <v>16</v>
      </c>
      <c r="M44" s="45" t="s">
        <v>180</v>
      </c>
      <c r="N44" s="45" t="s">
        <v>173</v>
      </c>
      <c r="O44" s="46" t="s">
        <v>21</v>
      </c>
    </row>
    <row r="45" spans="1:15" s="47" customFormat="1" ht="30" x14ac:dyDescent="0.25">
      <c r="A45" s="36">
        <v>38</v>
      </c>
      <c r="B45" s="37" t="s">
        <v>74</v>
      </c>
      <c r="C45" s="52" t="s">
        <v>75</v>
      </c>
      <c r="D45" s="40" t="s">
        <v>69</v>
      </c>
      <c r="E45" s="40" t="s">
        <v>179</v>
      </c>
      <c r="F45" s="41">
        <v>42000</v>
      </c>
      <c r="G45" s="41">
        <v>1205.4000000000001</v>
      </c>
      <c r="H45" s="41">
        <v>724.92</v>
      </c>
      <c r="I45" s="41">
        <v>1276.8</v>
      </c>
      <c r="J45" s="42">
        <v>4351</v>
      </c>
      <c r="K45" s="41">
        <f>+CONTRATADO_OCTUBRE_2021[[#This Row],[ SUELDO BRUTO ]]-CONTRATADO_OCTUBRE_2021[[#This Row],[AFP]]-CONTRATADO_OCTUBRE_2021[[#This Row],[SFS]]-CONTRATADO_OCTUBRE_2021[[#This Row],[ ISR ]]-CONTRATADO_OCTUBRE_2021[[#This Row],[ OTROS ]]</f>
        <v>34441.879999999997</v>
      </c>
      <c r="L45" s="43" t="s">
        <v>16</v>
      </c>
      <c r="M45" s="44" t="s">
        <v>160</v>
      </c>
      <c r="N45" s="45" t="s">
        <v>178</v>
      </c>
      <c r="O45" s="46" t="s">
        <v>17</v>
      </c>
    </row>
    <row r="46" spans="1:15" s="47" customFormat="1" ht="30" x14ac:dyDescent="0.25">
      <c r="A46" s="36">
        <v>39</v>
      </c>
      <c r="B46" s="37" t="s">
        <v>76</v>
      </c>
      <c r="C46" s="52" t="s">
        <v>77</v>
      </c>
      <c r="D46" s="40" t="s">
        <v>69</v>
      </c>
      <c r="E46" s="40" t="s">
        <v>179</v>
      </c>
      <c r="F46" s="41">
        <v>42000</v>
      </c>
      <c r="G46" s="41">
        <v>1205.4000000000001</v>
      </c>
      <c r="H46" s="41">
        <v>724.92</v>
      </c>
      <c r="I46" s="41">
        <v>1276.8</v>
      </c>
      <c r="J46" s="42">
        <v>3131</v>
      </c>
      <c r="K46" s="41">
        <f>+CONTRATADO_OCTUBRE_2021[[#This Row],[ SUELDO BRUTO ]]-CONTRATADO_OCTUBRE_2021[[#This Row],[AFP]]-CONTRATADO_OCTUBRE_2021[[#This Row],[SFS]]-CONTRATADO_OCTUBRE_2021[[#This Row],[ ISR ]]-CONTRATADO_OCTUBRE_2021[[#This Row],[ OTROS ]]</f>
        <v>35661.879999999997</v>
      </c>
      <c r="L46" s="43" t="s">
        <v>16</v>
      </c>
      <c r="M46" s="44" t="s">
        <v>160</v>
      </c>
      <c r="N46" s="45" t="s">
        <v>178</v>
      </c>
      <c r="O46" s="46" t="s">
        <v>21</v>
      </c>
    </row>
    <row r="47" spans="1:15" s="47" customFormat="1" ht="15" x14ac:dyDescent="0.25">
      <c r="A47" s="36">
        <v>40</v>
      </c>
      <c r="B47" s="37" t="s">
        <v>87</v>
      </c>
      <c r="C47" s="52" t="s">
        <v>88</v>
      </c>
      <c r="D47" s="40" t="s">
        <v>84</v>
      </c>
      <c r="E47" s="40" t="s">
        <v>20</v>
      </c>
      <c r="F47" s="41">
        <v>130000</v>
      </c>
      <c r="G47" s="50">
        <v>3731</v>
      </c>
      <c r="H47" s="50">
        <v>18784.009999999998</v>
      </c>
      <c r="I47" s="50">
        <v>3952</v>
      </c>
      <c r="J47" s="51">
        <v>13283.45</v>
      </c>
      <c r="K47" s="41">
        <f>+CONTRATADO_OCTUBRE_2021[[#This Row],[ SUELDO BRUTO ]]-CONTRATADO_OCTUBRE_2021[[#This Row],[AFP]]-CONTRATADO_OCTUBRE_2021[[#This Row],[SFS]]-CONTRATADO_OCTUBRE_2021[[#This Row],[ ISR ]]-CONTRATADO_OCTUBRE_2021[[#This Row],[ OTROS ]]</f>
        <v>90249.540000000008</v>
      </c>
      <c r="L47" s="43" t="s">
        <v>16</v>
      </c>
      <c r="M47" s="44" t="s">
        <v>165</v>
      </c>
      <c r="N47" s="44" t="s">
        <v>222</v>
      </c>
      <c r="O47" s="46" t="s">
        <v>17</v>
      </c>
    </row>
    <row r="48" spans="1:15" s="47" customFormat="1" ht="15" x14ac:dyDescent="0.25">
      <c r="A48" s="36">
        <v>41</v>
      </c>
      <c r="B48" s="37" t="s">
        <v>82</v>
      </c>
      <c r="C48" s="52" t="s">
        <v>83</v>
      </c>
      <c r="D48" s="40" t="s">
        <v>84</v>
      </c>
      <c r="E48" s="40" t="s">
        <v>85</v>
      </c>
      <c r="F48" s="41">
        <v>75000</v>
      </c>
      <c r="G48" s="41">
        <v>2152.5</v>
      </c>
      <c r="H48" s="41">
        <v>6309.38</v>
      </c>
      <c r="I48" s="41">
        <v>2280</v>
      </c>
      <c r="J48" s="42">
        <v>38991.279999999999</v>
      </c>
      <c r="K48" s="41">
        <f>+CONTRATADO_OCTUBRE_2021[[#This Row],[ SUELDO BRUTO ]]-CONTRATADO_OCTUBRE_2021[[#This Row],[AFP]]-CONTRATADO_OCTUBRE_2021[[#This Row],[SFS]]-CONTRATADO_OCTUBRE_2021[[#This Row],[ ISR ]]-CONTRATADO_OCTUBRE_2021[[#This Row],[ OTROS ]]</f>
        <v>25266.840000000004</v>
      </c>
      <c r="L48" s="43" t="s">
        <v>16</v>
      </c>
      <c r="M48" s="44" t="s">
        <v>164</v>
      </c>
      <c r="N48" s="44" t="s">
        <v>207</v>
      </c>
      <c r="O48" s="46" t="s">
        <v>17</v>
      </c>
    </row>
    <row r="49" spans="1:15" s="47" customFormat="1" ht="15" x14ac:dyDescent="0.25">
      <c r="A49" s="36">
        <v>42</v>
      </c>
      <c r="B49" s="37" t="s">
        <v>89</v>
      </c>
      <c r="C49" s="52" t="s">
        <v>90</v>
      </c>
      <c r="D49" s="40" t="s">
        <v>84</v>
      </c>
      <c r="E49" s="40" t="s">
        <v>86</v>
      </c>
      <c r="F49" s="41">
        <v>60000</v>
      </c>
      <c r="G49" s="41">
        <v>1722</v>
      </c>
      <c r="H49" s="41">
        <v>3486.68</v>
      </c>
      <c r="I49" s="41">
        <v>1824</v>
      </c>
      <c r="J49" s="42">
        <v>15318.5</v>
      </c>
      <c r="K49" s="41">
        <f>+CONTRATADO_OCTUBRE_2021[[#This Row],[ SUELDO BRUTO ]]-CONTRATADO_OCTUBRE_2021[[#This Row],[AFP]]-CONTRATADO_OCTUBRE_2021[[#This Row],[SFS]]-CONTRATADO_OCTUBRE_2021[[#This Row],[ ISR ]]-CONTRATADO_OCTUBRE_2021[[#This Row],[ OTROS ]]</f>
        <v>37648.82</v>
      </c>
      <c r="L49" s="43" t="s">
        <v>16</v>
      </c>
      <c r="M49" s="45" t="s">
        <v>173</v>
      </c>
      <c r="N49" s="45" t="s">
        <v>231</v>
      </c>
      <c r="O49" s="46" t="s">
        <v>21</v>
      </c>
    </row>
    <row r="50" spans="1:15" s="47" customFormat="1" ht="15" x14ac:dyDescent="0.25">
      <c r="A50" s="36">
        <v>43</v>
      </c>
      <c r="B50" s="37" t="s">
        <v>140</v>
      </c>
      <c r="C50" s="52" t="s">
        <v>141</v>
      </c>
      <c r="D50" s="40" t="s">
        <v>84</v>
      </c>
      <c r="E50" s="40" t="s">
        <v>85</v>
      </c>
      <c r="F50" s="41">
        <v>47000</v>
      </c>
      <c r="G50" s="50">
        <v>1348.9</v>
      </c>
      <c r="H50" s="50">
        <v>1430.6</v>
      </c>
      <c r="I50" s="50">
        <v>1428.8</v>
      </c>
      <c r="J50" s="42">
        <v>25</v>
      </c>
      <c r="K50" s="41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50" s="43" t="s">
        <v>16</v>
      </c>
      <c r="M50" s="45" t="s">
        <v>203</v>
      </c>
      <c r="N50" s="45" t="s">
        <v>204</v>
      </c>
      <c r="O50" s="46" t="s">
        <v>17</v>
      </c>
    </row>
    <row r="51" spans="1:15" s="47" customFormat="1" ht="15" x14ac:dyDescent="0.25">
      <c r="A51" s="36">
        <v>44</v>
      </c>
      <c r="B51" s="37" t="s">
        <v>147</v>
      </c>
      <c r="C51" s="52" t="s">
        <v>148</v>
      </c>
      <c r="D51" s="40" t="s">
        <v>84</v>
      </c>
      <c r="E51" s="40" t="s">
        <v>85</v>
      </c>
      <c r="F51" s="41">
        <v>40000</v>
      </c>
      <c r="G51" s="41">
        <v>1148</v>
      </c>
      <c r="H51" s="41">
        <v>442.65</v>
      </c>
      <c r="I51" s="41">
        <v>1216</v>
      </c>
      <c r="J51" s="42">
        <v>6620.98</v>
      </c>
      <c r="K51" s="41">
        <f>+CONTRATADO_OCTUBRE_2021[[#This Row],[ SUELDO BRUTO ]]-CONTRATADO_OCTUBRE_2021[[#This Row],[AFP]]-CONTRATADO_OCTUBRE_2021[[#This Row],[SFS]]-CONTRATADO_OCTUBRE_2021[[#This Row],[ ISR ]]-CONTRATADO_OCTUBRE_2021[[#This Row],[ OTROS ]]</f>
        <v>30572.37</v>
      </c>
      <c r="L51" s="43" t="s">
        <v>16</v>
      </c>
      <c r="M51" s="44" t="s">
        <v>165</v>
      </c>
      <c r="N51" s="44" t="s">
        <v>222</v>
      </c>
      <c r="O51" s="46" t="s">
        <v>21</v>
      </c>
    </row>
    <row r="52" spans="1:15" s="47" customFormat="1" ht="15" x14ac:dyDescent="0.25">
      <c r="A52" s="36">
        <v>45</v>
      </c>
      <c r="B52" s="37" t="s">
        <v>197</v>
      </c>
      <c r="C52" s="52" t="s">
        <v>198</v>
      </c>
      <c r="D52" s="40" t="s">
        <v>84</v>
      </c>
      <c r="E52" s="40" t="s">
        <v>86</v>
      </c>
      <c r="F52" s="41">
        <v>50000</v>
      </c>
      <c r="G52" s="41">
        <v>1435</v>
      </c>
      <c r="H52" s="41">
        <v>1854</v>
      </c>
      <c r="I52" s="41">
        <v>1520</v>
      </c>
      <c r="J52" s="42">
        <v>6671</v>
      </c>
      <c r="K52" s="48">
        <f>+CONTRATADO_OCTUBRE_2021[[#This Row],[ SUELDO BRUTO ]]-CONTRATADO_OCTUBRE_2021[[#This Row],[AFP]]-CONTRATADO_OCTUBRE_2021[[#This Row],[SFS]]-CONTRATADO_OCTUBRE_2021[[#This Row],[ ISR ]]-CONTRATADO_OCTUBRE_2021[[#This Row],[ OTROS ]]</f>
        <v>38520</v>
      </c>
      <c r="L52" s="43" t="s">
        <v>16</v>
      </c>
      <c r="M52" s="44" t="s">
        <v>160</v>
      </c>
      <c r="N52" s="45" t="s">
        <v>178</v>
      </c>
      <c r="O52" s="49" t="s">
        <v>21</v>
      </c>
    </row>
    <row r="53" spans="1:15" s="47" customFormat="1" ht="15" x14ac:dyDescent="0.25">
      <c r="A53" s="36">
        <v>46</v>
      </c>
      <c r="B53" s="37" t="s">
        <v>224</v>
      </c>
      <c r="C53" s="52" t="s">
        <v>225</v>
      </c>
      <c r="D53" s="40" t="s">
        <v>84</v>
      </c>
      <c r="E53" s="40" t="s">
        <v>86</v>
      </c>
      <c r="F53" s="41">
        <v>50000</v>
      </c>
      <c r="G53" s="41">
        <v>1435</v>
      </c>
      <c r="H53" s="41">
        <v>1854</v>
      </c>
      <c r="I53" s="41">
        <v>1520</v>
      </c>
      <c r="J53" s="42">
        <v>7871.69</v>
      </c>
      <c r="K53" s="48">
        <f>+CONTRATADO_OCTUBRE_2021[[#This Row],[ SUELDO BRUTO ]]-CONTRATADO_OCTUBRE_2021[[#This Row],[AFP]]-CONTRATADO_OCTUBRE_2021[[#This Row],[SFS]]-CONTRATADO_OCTUBRE_2021[[#This Row],[ ISR ]]-CONTRATADO_OCTUBRE_2021[[#This Row],[ OTROS ]]</f>
        <v>37319.31</v>
      </c>
      <c r="L53" s="43" t="s">
        <v>16</v>
      </c>
      <c r="M53" s="44" t="s">
        <v>164</v>
      </c>
      <c r="N53" s="44" t="s">
        <v>207</v>
      </c>
      <c r="O53" s="49" t="s">
        <v>17</v>
      </c>
    </row>
    <row r="54" spans="1:15" s="47" customFormat="1" ht="15" x14ac:dyDescent="0.25">
      <c r="A54" s="36">
        <v>47</v>
      </c>
      <c r="B54" s="37" t="s">
        <v>91</v>
      </c>
      <c r="C54" s="52" t="s">
        <v>92</v>
      </c>
      <c r="D54" s="40" t="s">
        <v>84</v>
      </c>
      <c r="E54" s="40" t="s">
        <v>86</v>
      </c>
      <c r="F54" s="41">
        <v>50000</v>
      </c>
      <c r="G54" s="50">
        <v>1435</v>
      </c>
      <c r="H54" s="50">
        <v>1854</v>
      </c>
      <c r="I54" s="50">
        <v>1520</v>
      </c>
      <c r="J54" s="51">
        <v>13571</v>
      </c>
      <c r="K54" s="41">
        <f>+CONTRATADO_OCTUBRE_2021[[#This Row],[ SUELDO BRUTO ]]-CONTRATADO_OCTUBRE_2021[[#This Row],[AFP]]-CONTRATADO_OCTUBRE_2021[[#This Row],[SFS]]-CONTRATADO_OCTUBRE_2021[[#This Row],[ ISR ]]-CONTRATADO_OCTUBRE_2021[[#This Row],[ OTROS ]]</f>
        <v>31620</v>
      </c>
      <c r="L54" s="43" t="s">
        <v>16</v>
      </c>
      <c r="M54" s="45" t="s">
        <v>173</v>
      </c>
      <c r="N54" s="45" t="s">
        <v>231</v>
      </c>
      <c r="O54" s="46" t="s">
        <v>21</v>
      </c>
    </row>
    <row r="55" spans="1:15" s="47" customFormat="1" ht="30" x14ac:dyDescent="0.25">
      <c r="A55" s="36">
        <v>48</v>
      </c>
      <c r="B55" s="37" t="s">
        <v>216</v>
      </c>
      <c r="C55" s="52" t="s">
        <v>217</v>
      </c>
      <c r="D55" s="40" t="s">
        <v>95</v>
      </c>
      <c r="E55" s="40" t="s">
        <v>218</v>
      </c>
      <c r="F55" s="41">
        <v>170000</v>
      </c>
      <c r="G55" s="50">
        <v>4879</v>
      </c>
      <c r="H55" s="50">
        <v>28627.17</v>
      </c>
      <c r="I55" s="50">
        <v>4943.8</v>
      </c>
      <c r="J55" s="51">
        <v>25</v>
      </c>
      <c r="K55" s="48">
        <f>+CONTRATADO_OCTUBRE_2021[[#This Row],[ SUELDO BRUTO ]]-CONTRATADO_OCTUBRE_2021[[#This Row],[AFP]]-CONTRATADO_OCTUBRE_2021[[#This Row],[SFS]]-CONTRATADO_OCTUBRE_2021[[#This Row],[ ISR ]]-CONTRATADO_OCTUBRE_2021[[#This Row],[ OTROS ]]</f>
        <v>131525.03000000003</v>
      </c>
      <c r="L55" s="43" t="s">
        <v>16</v>
      </c>
      <c r="M55" s="44" t="s">
        <v>164</v>
      </c>
      <c r="N55" s="44" t="s">
        <v>207</v>
      </c>
      <c r="O55" s="46" t="s">
        <v>21</v>
      </c>
    </row>
    <row r="56" spans="1:15" s="47" customFormat="1" ht="15" x14ac:dyDescent="0.25">
      <c r="A56" s="36">
        <v>49</v>
      </c>
      <c r="B56" s="37" t="s">
        <v>93</v>
      </c>
      <c r="C56" s="52" t="s">
        <v>94</v>
      </c>
      <c r="D56" s="40" t="s">
        <v>95</v>
      </c>
      <c r="E56" s="40" t="s">
        <v>20</v>
      </c>
      <c r="F56" s="41">
        <v>120000</v>
      </c>
      <c r="G56" s="41">
        <v>3444</v>
      </c>
      <c r="H56" s="41">
        <v>16809.87</v>
      </c>
      <c r="I56" s="41">
        <v>3648</v>
      </c>
      <c r="J56" s="42">
        <v>30785.7</v>
      </c>
      <c r="K56" s="41">
        <f>+CONTRATADO_OCTUBRE_2021[[#This Row],[ SUELDO BRUTO ]]-CONTRATADO_OCTUBRE_2021[[#This Row],[AFP]]-CONTRATADO_OCTUBRE_2021[[#This Row],[SFS]]-CONTRATADO_OCTUBRE_2021[[#This Row],[ ISR ]]-CONTRATADO_OCTUBRE_2021[[#This Row],[ OTROS ]]</f>
        <v>65312.430000000008</v>
      </c>
      <c r="L56" s="43" t="s">
        <v>16</v>
      </c>
      <c r="M56" s="44" t="s">
        <v>160</v>
      </c>
      <c r="N56" s="45" t="s">
        <v>178</v>
      </c>
      <c r="O56" s="46" t="s">
        <v>21</v>
      </c>
    </row>
    <row r="57" spans="1:15" s="47" customFormat="1" ht="15" x14ac:dyDescent="0.25">
      <c r="A57" s="36">
        <v>50</v>
      </c>
      <c r="B57" s="37" t="s">
        <v>219</v>
      </c>
      <c r="C57" s="52" t="s">
        <v>220</v>
      </c>
      <c r="D57" s="40" t="s">
        <v>95</v>
      </c>
      <c r="E57" s="40" t="s">
        <v>31</v>
      </c>
      <c r="F57" s="50">
        <v>45000</v>
      </c>
      <c r="G57" s="50">
        <v>1291.5</v>
      </c>
      <c r="H57" s="50">
        <v>1148.33</v>
      </c>
      <c r="I57" s="50">
        <v>1368</v>
      </c>
      <c r="J57" s="51">
        <v>125</v>
      </c>
      <c r="K57" s="48">
        <f>+CONTRATADO_OCTUBRE_2021[[#This Row],[ SUELDO BRUTO ]]-CONTRATADO_OCTUBRE_2021[[#This Row],[AFP]]-CONTRATADO_OCTUBRE_2021[[#This Row],[SFS]]-CONTRATADO_OCTUBRE_2021[[#This Row],[ ISR ]]-CONTRATADO_OCTUBRE_2021[[#This Row],[ OTROS ]]</f>
        <v>41067.17</v>
      </c>
      <c r="L57" s="43" t="s">
        <v>16</v>
      </c>
      <c r="M57" s="44" t="s">
        <v>164</v>
      </c>
      <c r="N57" s="44" t="s">
        <v>207</v>
      </c>
      <c r="O57" s="49"/>
    </row>
    <row r="58" spans="1:15" s="47" customFormat="1" ht="15" x14ac:dyDescent="0.25">
      <c r="A58" s="36">
        <v>51</v>
      </c>
      <c r="B58" s="37" t="s">
        <v>124</v>
      </c>
      <c r="C58" s="52" t="s">
        <v>125</v>
      </c>
      <c r="D58" s="40" t="s">
        <v>95</v>
      </c>
      <c r="E58" s="40" t="s">
        <v>31</v>
      </c>
      <c r="F58" s="50">
        <v>42000</v>
      </c>
      <c r="G58" s="50">
        <v>1205.4000000000001</v>
      </c>
      <c r="H58" s="50">
        <v>498.05</v>
      </c>
      <c r="I58" s="50">
        <v>1276.8</v>
      </c>
      <c r="J58" s="51">
        <v>1537.45</v>
      </c>
      <c r="K58" s="41">
        <f>+CONTRATADO_OCTUBRE_2021[[#This Row],[ SUELDO BRUTO ]]-CONTRATADO_OCTUBRE_2021[[#This Row],[AFP]]-CONTRATADO_OCTUBRE_2021[[#This Row],[SFS]]-CONTRATADO_OCTUBRE_2021[[#This Row],[ ISR ]]-CONTRATADO_OCTUBRE_2021[[#This Row],[ OTROS ]]</f>
        <v>37482.299999999996</v>
      </c>
      <c r="L58" s="43" t="s">
        <v>16</v>
      </c>
      <c r="M58" s="44" t="s">
        <v>160</v>
      </c>
      <c r="N58" s="45" t="s">
        <v>178</v>
      </c>
      <c r="O58" s="46" t="s">
        <v>21</v>
      </c>
    </row>
    <row r="59" spans="1:15" s="47" customFormat="1" ht="15" x14ac:dyDescent="0.25">
      <c r="A59" s="36">
        <v>52</v>
      </c>
      <c r="B59" s="37" t="s">
        <v>210</v>
      </c>
      <c r="C59" s="52" t="s">
        <v>211</v>
      </c>
      <c r="D59" s="40" t="s">
        <v>95</v>
      </c>
      <c r="E59" s="40" t="s">
        <v>111</v>
      </c>
      <c r="F59" s="41">
        <v>70000</v>
      </c>
      <c r="G59" s="41">
        <v>2009</v>
      </c>
      <c r="H59" s="41">
        <v>5368.48</v>
      </c>
      <c r="I59" s="41">
        <v>2128</v>
      </c>
      <c r="J59" s="42">
        <v>125</v>
      </c>
      <c r="K59" s="48">
        <f>+CONTRATADO_OCTUBRE_2021[[#This Row],[ SUELDO BRUTO ]]-CONTRATADO_OCTUBRE_2021[[#This Row],[AFP]]-CONTRATADO_OCTUBRE_2021[[#This Row],[SFS]]-CONTRATADO_OCTUBRE_2021[[#This Row],[ ISR ]]-CONTRATADO_OCTUBRE_2021[[#This Row],[ OTROS ]]</f>
        <v>60369.520000000004</v>
      </c>
      <c r="L59" s="43" t="s">
        <v>16</v>
      </c>
      <c r="M59" s="44" t="s">
        <v>164</v>
      </c>
      <c r="N59" s="44" t="s">
        <v>207</v>
      </c>
      <c r="O59" s="49" t="s">
        <v>21</v>
      </c>
    </row>
    <row r="60" spans="1:15" s="47" customFormat="1" ht="15" x14ac:dyDescent="0.25">
      <c r="A60" s="36">
        <v>53</v>
      </c>
      <c r="B60" s="37" t="s">
        <v>106</v>
      </c>
      <c r="C60" s="52" t="s">
        <v>107</v>
      </c>
      <c r="D60" s="40" t="s">
        <v>199</v>
      </c>
      <c r="E60" s="40" t="s">
        <v>196</v>
      </c>
      <c r="F60" s="41">
        <v>90000</v>
      </c>
      <c r="G60" s="41">
        <v>2583</v>
      </c>
      <c r="H60" s="41">
        <v>9753.1200000000008</v>
      </c>
      <c r="I60" s="41">
        <v>2736</v>
      </c>
      <c r="J60" s="42">
        <v>25</v>
      </c>
      <c r="K60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60" s="43" t="s">
        <v>16</v>
      </c>
      <c r="M60" s="44" t="s">
        <v>160</v>
      </c>
      <c r="N60" s="45" t="s">
        <v>178</v>
      </c>
      <c r="O60" s="46" t="s">
        <v>21</v>
      </c>
    </row>
    <row r="61" spans="1:15" s="47" customFormat="1" ht="15" x14ac:dyDescent="0.25">
      <c r="A61" s="36">
        <v>54</v>
      </c>
      <c r="B61" s="37" t="s">
        <v>71</v>
      </c>
      <c r="C61" s="52" t="s">
        <v>102</v>
      </c>
      <c r="D61" s="40" t="s">
        <v>153</v>
      </c>
      <c r="E61" s="40" t="s">
        <v>20</v>
      </c>
      <c r="F61" s="41">
        <v>95000</v>
      </c>
      <c r="G61" s="41">
        <v>2726.5</v>
      </c>
      <c r="H61" s="41">
        <v>10591.71</v>
      </c>
      <c r="I61" s="41">
        <v>2888</v>
      </c>
      <c r="J61" s="42">
        <v>23027.98</v>
      </c>
      <c r="K61" s="41">
        <f>+CONTRATADO_OCTUBRE_2021[[#This Row],[ SUELDO BRUTO ]]-CONTRATADO_OCTUBRE_2021[[#This Row],[AFP]]-CONTRATADO_OCTUBRE_2021[[#This Row],[SFS]]-CONTRATADO_OCTUBRE_2021[[#This Row],[ ISR ]]-CONTRATADO_OCTUBRE_2021[[#This Row],[ OTROS ]]</f>
        <v>55765.810000000012</v>
      </c>
      <c r="L61" s="43" t="s">
        <v>16</v>
      </c>
      <c r="M61" s="44" t="s">
        <v>164</v>
      </c>
      <c r="N61" s="44" t="s">
        <v>207</v>
      </c>
      <c r="O61" s="46" t="s">
        <v>17</v>
      </c>
    </row>
    <row r="62" spans="1:15" s="47" customFormat="1" ht="15" x14ac:dyDescent="0.25">
      <c r="A62" s="36">
        <v>55</v>
      </c>
      <c r="B62" s="37" t="s">
        <v>103</v>
      </c>
      <c r="C62" s="52" t="s">
        <v>104</v>
      </c>
      <c r="D62" s="40" t="s">
        <v>153</v>
      </c>
      <c r="E62" s="40" t="s">
        <v>186</v>
      </c>
      <c r="F62" s="41">
        <v>45000</v>
      </c>
      <c r="G62" s="41">
        <v>1291.5</v>
      </c>
      <c r="H62" s="41">
        <v>921.46</v>
      </c>
      <c r="I62" s="41">
        <v>1368</v>
      </c>
      <c r="J62" s="42">
        <v>1787.45</v>
      </c>
      <c r="K62" s="41">
        <f>+CONTRATADO_OCTUBRE_2021[[#This Row],[ SUELDO BRUTO ]]-CONTRATADO_OCTUBRE_2021[[#This Row],[AFP]]-CONTRATADO_OCTUBRE_2021[[#This Row],[SFS]]-CONTRATADO_OCTUBRE_2021[[#This Row],[ ISR ]]-CONTRATADO_OCTUBRE_2021[[#This Row],[ OTROS ]]</f>
        <v>39631.590000000004</v>
      </c>
      <c r="L62" s="43" t="s">
        <v>16</v>
      </c>
      <c r="M62" s="45" t="s">
        <v>173</v>
      </c>
      <c r="N62" s="45" t="s">
        <v>231</v>
      </c>
      <c r="O62" s="46" t="s">
        <v>21</v>
      </c>
    </row>
    <row r="63" spans="1:15" s="47" customFormat="1" ht="15" x14ac:dyDescent="0.25">
      <c r="A63" s="36">
        <v>56</v>
      </c>
      <c r="B63" s="37" t="s">
        <v>208</v>
      </c>
      <c r="C63" s="52" t="s">
        <v>209</v>
      </c>
      <c r="D63" s="40" t="s">
        <v>105</v>
      </c>
      <c r="E63" s="40" t="s">
        <v>20</v>
      </c>
      <c r="F63" s="41">
        <v>105000</v>
      </c>
      <c r="G63" s="41">
        <v>3013.5</v>
      </c>
      <c r="H63" s="41">
        <v>13281.49</v>
      </c>
      <c r="I63" s="41">
        <v>3192</v>
      </c>
      <c r="J63" s="42">
        <v>25</v>
      </c>
      <c r="K63" s="48">
        <f>+CONTRATADO_OCTUBRE_2021[[#This Row],[ SUELDO BRUTO ]]-CONTRATADO_OCTUBRE_2021[[#This Row],[AFP]]-CONTRATADO_OCTUBRE_2021[[#This Row],[SFS]]-CONTRATADO_OCTUBRE_2021[[#This Row],[ ISR ]]-CONTRATADO_OCTUBRE_2021[[#This Row],[ OTROS ]]</f>
        <v>85488.01</v>
      </c>
      <c r="L63" s="43" t="s">
        <v>16</v>
      </c>
      <c r="M63" s="45" t="s">
        <v>203</v>
      </c>
      <c r="N63" s="45" t="s">
        <v>204</v>
      </c>
      <c r="O63" s="49" t="s">
        <v>17</v>
      </c>
    </row>
    <row r="64" spans="1:15" s="47" customFormat="1" ht="15" x14ac:dyDescent="0.25">
      <c r="A64" s="36">
        <v>57</v>
      </c>
      <c r="B64" s="37" t="s">
        <v>108</v>
      </c>
      <c r="C64" s="52" t="s">
        <v>109</v>
      </c>
      <c r="D64" s="40" t="s">
        <v>105</v>
      </c>
      <c r="E64" s="40" t="s">
        <v>110</v>
      </c>
      <c r="F64" s="41">
        <v>47000</v>
      </c>
      <c r="G64" s="41">
        <v>1348.9</v>
      </c>
      <c r="H64" s="41">
        <v>452.64</v>
      </c>
      <c r="I64" s="41">
        <v>1428.8</v>
      </c>
      <c r="J64" s="42">
        <v>25</v>
      </c>
      <c r="K64" s="41">
        <f>+CONTRATADO_OCTUBRE_2021[[#This Row],[ SUELDO BRUTO ]]-CONTRATADO_OCTUBRE_2021[[#This Row],[AFP]]-CONTRATADO_OCTUBRE_2021[[#This Row],[SFS]]-CONTRATADO_OCTUBRE_2021[[#This Row],[ ISR ]]-CONTRATADO_OCTUBRE_2021[[#This Row],[ OTROS ]]</f>
        <v>43744.659999999996</v>
      </c>
      <c r="L64" s="43" t="s">
        <v>16</v>
      </c>
      <c r="M64" s="44" t="s">
        <v>160</v>
      </c>
      <c r="N64" s="45" t="s">
        <v>178</v>
      </c>
      <c r="O64" s="46" t="s">
        <v>21</v>
      </c>
    </row>
    <row r="65" spans="1:15" s="47" customFormat="1" ht="15" x14ac:dyDescent="0.25">
      <c r="A65" s="36">
        <v>58</v>
      </c>
      <c r="B65" s="37" t="s">
        <v>171</v>
      </c>
      <c r="C65" s="52" t="s">
        <v>172</v>
      </c>
      <c r="D65" s="40" t="s">
        <v>105</v>
      </c>
      <c r="E65" s="40" t="s">
        <v>110</v>
      </c>
      <c r="F65" s="41">
        <v>50000</v>
      </c>
      <c r="G65" s="41">
        <v>1435</v>
      </c>
      <c r="H65" s="41">
        <v>1854</v>
      </c>
      <c r="I65" s="41">
        <v>1520</v>
      </c>
      <c r="J65" s="42">
        <v>7571</v>
      </c>
      <c r="K65" s="48">
        <f>+CONTRATADO_OCTUBRE_2021[[#This Row],[ SUELDO BRUTO ]]-CONTRATADO_OCTUBRE_2021[[#This Row],[AFP]]-CONTRATADO_OCTUBRE_2021[[#This Row],[SFS]]-CONTRATADO_OCTUBRE_2021[[#This Row],[ ISR ]]-CONTRATADO_OCTUBRE_2021[[#This Row],[ OTROS ]]</f>
        <v>37620</v>
      </c>
      <c r="L65" s="43" t="s">
        <v>16</v>
      </c>
      <c r="M65" s="44" t="s">
        <v>223</v>
      </c>
      <c r="N65" s="44" t="s">
        <v>222</v>
      </c>
      <c r="O65" s="49" t="s">
        <v>21</v>
      </c>
    </row>
    <row r="66" spans="1:15" s="47" customFormat="1" ht="30" x14ac:dyDescent="0.25">
      <c r="A66" s="36">
        <v>59</v>
      </c>
      <c r="B66" s="37" t="s">
        <v>201</v>
      </c>
      <c r="C66" s="52" t="s">
        <v>202</v>
      </c>
      <c r="D66" s="40" t="s">
        <v>114</v>
      </c>
      <c r="E66" s="40" t="s">
        <v>196</v>
      </c>
      <c r="F66" s="41">
        <v>90000</v>
      </c>
      <c r="G66" s="41">
        <v>2583</v>
      </c>
      <c r="H66" s="41">
        <v>9753.1200000000008</v>
      </c>
      <c r="I66" s="41">
        <v>2736</v>
      </c>
      <c r="J66" s="42">
        <v>25</v>
      </c>
      <c r="K66" s="48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66" s="43" t="s">
        <v>16</v>
      </c>
      <c r="M66" s="44" t="s">
        <v>160</v>
      </c>
      <c r="N66" s="45" t="s">
        <v>178</v>
      </c>
      <c r="O66" s="49" t="s">
        <v>21</v>
      </c>
    </row>
    <row r="67" spans="1:15" s="47" customFormat="1" ht="30" x14ac:dyDescent="0.25">
      <c r="A67" s="36">
        <v>60</v>
      </c>
      <c r="B67" s="37" t="s">
        <v>115</v>
      </c>
      <c r="C67" s="52" t="s">
        <v>116</v>
      </c>
      <c r="D67" s="40" t="s">
        <v>114</v>
      </c>
      <c r="E67" s="40" t="s">
        <v>110</v>
      </c>
      <c r="F67" s="41">
        <v>75000</v>
      </c>
      <c r="G67" s="41">
        <v>2152.5</v>
      </c>
      <c r="H67" s="41">
        <v>6309.38</v>
      </c>
      <c r="I67" s="41">
        <v>2280</v>
      </c>
      <c r="J67" s="42">
        <v>25</v>
      </c>
      <c r="K67" s="41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67" s="43" t="s">
        <v>16</v>
      </c>
      <c r="M67" s="45" t="s">
        <v>227</v>
      </c>
      <c r="N67" s="45" t="s">
        <v>228</v>
      </c>
      <c r="O67" s="46" t="s">
        <v>17</v>
      </c>
    </row>
    <row r="68" spans="1:15" s="47" customFormat="1" ht="30" x14ac:dyDescent="0.25">
      <c r="A68" s="36">
        <v>61</v>
      </c>
      <c r="B68" s="37" t="s">
        <v>117</v>
      </c>
      <c r="C68" s="52" t="s">
        <v>118</v>
      </c>
      <c r="D68" s="40" t="s">
        <v>114</v>
      </c>
      <c r="E68" s="40" t="s">
        <v>111</v>
      </c>
      <c r="F68" s="41">
        <v>60000</v>
      </c>
      <c r="G68" s="41">
        <v>1722</v>
      </c>
      <c r="H68" s="41">
        <v>3486.68</v>
      </c>
      <c r="I68" s="41">
        <v>1824</v>
      </c>
      <c r="J68" s="42">
        <v>25</v>
      </c>
      <c r="K68" s="41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68" s="43" t="s">
        <v>16</v>
      </c>
      <c r="M68" s="45" t="s">
        <v>173</v>
      </c>
      <c r="N68" s="45" t="s">
        <v>231</v>
      </c>
      <c r="O68" s="46" t="s">
        <v>21</v>
      </c>
    </row>
    <row r="69" spans="1:15" s="47" customFormat="1" ht="30" x14ac:dyDescent="0.25">
      <c r="A69" s="36">
        <v>62</v>
      </c>
      <c r="B69" s="37" t="s">
        <v>119</v>
      </c>
      <c r="C69" s="52" t="s">
        <v>120</v>
      </c>
      <c r="D69" s="40" t="s">
        <v>114</v>
      </c>
      <c r="E69" s="40" t="s">
        <v>111</v>
      </c>
      <c r="F69" s="41">
        <v>50000</v>
      </c>
      <c r="G69" s="41">
        <v>1435</v>
      </c>
      <c r="H69" s="41">
        <v>1854</v>
      </c>
      <c r="I69" s="41">
        <v>1520</v>
      </c>
      <c r="J69" s="42">
        <v>11214.39</v>
      </c>
      <c r="K69" s="41">
        <f>+CONTRATADO_OCTUBRE_2021[[#This Row],[ SUELDO BRUTO ]]-CONTRATADO_OCTUBRE_2021[[#This Row],[AFP]]-CONTRATADO_OCTUBRE_2021[[#This Row],[SFS]]-CONTRATADO_OCTUBRE_2021[[#This Row],[ ISR ]]-CONTRATADO_OCTUBRE_2021[[#This Row],[ OTROS ]]</f>
        <v>33976.61</v>
      </c>
      <c r="L69" s="43" t="s">
        <v>16</v>
      </c>
      <c r="M69" s="44" t="s">
        <v>160</v>
      </c>
      <c r="N69" s="45" t="s">
        <v>178</v>
      </c>
      <c r="O69" s="46" t="s">
        <v>21</v>
      </c>
    </row>
    <row r="70" spans="1:15" s="47" customFormat="1" ht="15" x14ac:dyDescent="0.25">
      <c r="A70" s="36">
        <v>63</v>
      </c>
      <c r="B70" s="37" t="s">
        <v>129</v>
      </c>
      <c r="C70" s="52" t="s">
        <v>130</v>
      </c>
      <c r="D70" s="40" t="s">
        <v>142</v>
      </c>
      <c r="E70" s="40" t="s">
        <v>131</v>
      </c>
      <c r="F70" s="41">
        <v>95000</v>
      </c>
      <c r="G70" s="41">
        <v>2726.5</v>
      </c>
      <c r="H70" s="41">
        <v>10929.24</v>
      </c>
      <c r="I70" s="41">
        <v>2888</v>
      </c>
      <c r="J70" s="42">
        <v>25</v>
      </c>
      <c r="K70" s="41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70" s="52" t="s">
        <v>16</v>
      </c>
      <c r="M70" s="44" t="s">
        <v>160</v>
      </c>
      <c r="N70" s="45" t="s">
        <v>178</v>
      </c>
      <c r="O70" s="49" t="s">
        <v>17</v>
      </c>
    </row>
    <row r="71" spans="1:15" s="47" customFormat="1" ht="15" x14ac:dyDescent="0.25">
      <c r="A71" s="36">
        <v>64</v>
      </c>
      <c r="B71" s="37" t="s">
        <v>132</v>
      </c>
      <c r="C71" s="38" t="s">
        <v>133</v>
      </c>
      <c r="D71" s="40" t="s">
        <v>139</v>
      </c>
      <c r="E71" s="40" t="s">
        <v>128</v>
      </c>
      <c r="F71" s="41">
        <v>52000</v>
      </c>
      <c r="G71" s="50">
        <v>1492.4</v>
      </c>
      <c r="H71" s="50">
        <v>2136.27</v>
      </c>
      <c r="I71" s="50">
        <v>1580.8</v>
      </c>
      <c r="J71" s="51">
        <v>27039.57</v>
      </c>
      <c r="K71" s="41">
        <f>+CONTRATADO_OCTUBRE_2021[[#This Row],[ SUELDO BRUTO ]]-CONTRATADO_OCTUBRE_2021[[#This Row],[AFP]]-CONTRATADO_OCTUBRE_2021[[#This Row],[SFS]]-CONTRATADO_OCTUBRE_2021[[#This Row],[ ISR ]]-CONTRATADO_OCTUBRE_2021[[#This Row],[ OTROS ]]</f>
        <v>19750.96</v>
      </c>
      <c r="L71" s="52" t="s">
        <v>16</v>
      </c>
      <c r="M71" s="44" t="s">
        <v>160</v>
      </c>
      <c r="N71" s="45" t="s">
        <v>178</v>
      </c>
      <c r="O71" s="49" t="s">
        <v>17</v>
      </c>
    </row>
    <row r="72" spans="1:15" s="47" customFormat="1" ht="15" x14ac:dyDescent="0.25">
      <c r="A72" s="36">
        <v>65</v>
      </c>
      <c r="B72" s="37" t="s">
        <v>136</v>
      </c>
      <c r="C72" s="38" t="s">
        <v>137</v>
      </c>
      <c r="D72" s="39" t="s">
        <v>126</v>
      </c>
      <c r="E72" s="39" t="s">
        <v>144</v>
      </c>
      <c r="F72" s="50">
        <v>75000</v>
      </c>
      <c r="G72" s="50">
        <v>2152.5</v>
      </c>
      <c r="H72" s="50">
        <v>6309.38</v>
      </c>
      <c r="I72" s="50">
        <v>2280</v>
      </c>
      <c r="J72" s="42">
        <v>7821</v>
      </c>
      <c r="K72" s="41">
        <f>+CONTRATADO_OCTUBRE_2021[[#This Row],[ SUELDO BRUTO ]]-CONTRATADO_OCTUBRE_2021[[#This Row],[AFP]]-CONTRATADO_OCTUBRE_2021[[#This Row],[SFS]]-CONTRATADO_OCTUBRE_2021[[#This Row],[ ISR ]]-CONTRATADO_OCTUBRE_2021[[#This Row],[ OTROS ]]</f>
        <v>56437.120000000003</v>
      </c>
      <c r="L72" s="52" t="s">
        <v>16</v>
      </c>
      <c r="M72" s="45" t="s">
        <v>227</v>
      </c>
      <c r="N72" s="45" t="s">
        <v>228</v>
      </c>
      <c r="O72" s="49" t="s">
        <v>21</v>
      </c>
    </row>
    <row r="73" spans="1:15" s="47" customFormat="1" ht="15" x14ac:dyDescent="0.25">
      <c r="A73" s="36">
        <v>66</v>
      </c>
      <c r="B73" s="37" t="s">
        <v>212</v>
      </c>
      <c r="C73" s="52" t="s">
        <v>213</v>
      </c>
      <c r="D73" s="39" t="s">
        <v>126</v>
      </c>
      <c r="E73" s="40" t="s">
        <v>190</v>
      </c>
      <c r="F73" s="41">
        <v>45000</v>
      </c>
      <c r="G73" s="41">
        <v>1291.5</v>
      </c>
      <c r="H73" s="41">
        <v>1148.33</v>
      </c>
      <c r="I73" s="41">
        <v>1368</v>
      </c>
      <c r="J73" s="42">
        <v>2030.32</v>
      </c>
      <c r="K73" s="48">
        <f>+CONTRATADO_OCTUBRE_2021[[#This Row],[ SUELDO BRUTO ]]-CONTRATADO_OCTUBRE_2021[[#This Row],[AFP]]-CONTRATADO_OCTUBRE_2021[[#This Row],[SFS]]-CONTRATADO_OCTUBRE_2021[[#This Row],[ ISR ]]-CONTRATADO_OCTUBRE_2021[[#This Row],[ OTROS ]]</f>
        <v>39161.85</v>
      </c>
      <c r="L73" s="43" t="s">
        <v>16</v>
      </c>
      <c r="M73" s="44" t="s">
        <v>164</v>
      </c>
      <c r="N73" s="44" t="s">
        <v>207</v>
      </c>
      <c r="O73" s="49" t="s">
        <v>21</v>
      </c>
    </row>
    <row r="74" spans="1:15" s="47" customFormat="1" ht="30" x14ac:dyDescent="0.25">
      <c r="A74" s="36">
        <v>67</v>
      </c>
      <c r="B74" s="37" t="s">
        <v>214</v>
      </c>
      <c r="C74" s="52" t="s">
        <v>215</v>
      </c>
      <c r="D74" s="39" t="s">
        <v>126</v>
      </c>
      <c r="E74" s="40" t="s">
        <v>187</v>
      </c>
      <c r="F74" s="41">
        <v>65000</v>
      </c>
      <c r="G74" s="41">
        <v>1865.5</v>
      </c>
      <c r="H74" s="41">
        <v>4427.58</v>
      </c>
      <c r="I74" s="41">
        <v>1976</v>
      </c>
      <c r="J74" s="42">
        <v>125</v>
      </c>
      <c r="K74" s="48">
        <f>+CONTRATADO_OCTUBRE_2021[[#This Row],[ SUELDO BRUTO ]]-CONTRATADO_OCTUBRE_2021[[#This Row],[AFP]]-CONTRATADO_OCTUBRE_2021[[#This Row],[SFS]]-CONTRATADO_OCTUBRE_2021[[#This Row],[ ISR ]]-CONTRATADO_OCTUBRE_2021[[#This Row],[ OTROS ]]</f>
        <v>56605.919999999998</v>
      </c>
      <c r="L74" s="43" t="s">
        <v>16</v>
      </c>
      <c r="M74" s="44" t="s">
        <v>164</v>
      </c>
      <c r="N74" s="44" t="s">
        <v>207</v>
      </c>
      <c r="O74" s="49" t="s">
        <v>17</v>
      </c>
    </row>
    <row r="75" spans="1:15" s="47" customFormat="1" ht="30.75" thickBot="1" x14ac:dyDescent="0.3">
      <c r="A75" s="36">
        <v>68</v>
      </c>
      <c r="B75" s="37" t="s">
        <v>112</v>
      </c>
      <c r="C75" s="52" t="s">
        <v>113</v>
      </c>
      <c r="D75" s="39" t="s">
        <v>126</v>
      </c>
      <c r="E75" s="40" t="s">
        <v>187</v>
      </c>
      <c r="F75" s="41">
        <v>65000</v>
      </c>
      <c r="G75" s="41">
        <v>1865.5</v>
      </c>
      <c r="H75" s="41">
        <v>4427.58</v>
      </c>
      <c r="I75" s="41">
        <v>1976</v>
      </c>
      <c r="J75" s="42">
        <v>25</v>
      </c>
      <c r="K75" s="41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75" s="43" t="s">
        <v>16</v>
      </c>
      <c r="M75" s="45" t="s">
        <v>227</v>
      </c>
      <c r="N75" s="45" t="s">
        <v>228</v>
      </c>
      <c r="O75" s="46" t="s">
        <v>17</v>
      </c>
    </row>
    <row r="76" spans="1:15" s="47" customFormat="1" ht="15" x14ac:dyDescent="0.25">
      <c r="A76" s="57" t="s">
        <v>162</v>
      </c>
      <c r="B76" s="58"/>
      <c r="C76" s="59"/>
      <c r="D76" s="60"/>
      <c r="E76" s="60"/>
      <c r="F76" s="61">
        <f>SUBTOTAL(109,CONTRATADO_OCTUBRE_2021[[ SUELDO BRUTO ]])</f>
        <v>4828926</v>
      </c>
      <c r="G76" s="61">
        <f>SUBTOTAL(109,CONTRATADO_OCTUBRE_2021[AFP])</f>
        <v>138590.17999999993</v>
      </c>
      <c r="H76" s="61">
        <f>SUBTOTAL(109,CONTRATADO_OCTUBRE_2021[[ ISR ]])</f>
        <v>425654.10000000003</v>
      </c>
      <c r="I76" s="61">
        <f>SUBTOTAL(109,CONTRATADO_OCTUBRE_2021[SFS])</f>
        <v>146575.15000000002</v>
      </c>
      <c r="J76" s="62">
        <f>SUBTOTAL(109,CONTRATADO_OCTUBRE_2021[[ OTROS ]])</f>
        <v>412018.24</v>
      </c>
      <c r="K76" s="61">
        <f>SUBTOTAL(109,CONTRATADO_OCTUBRE_2021[[  SNETO  ]])</f>
        <v>3706088.3299999991</v>
      </c>
      <c r="L76" s="59"/>
      <c r="M76" s="63"/>
      <c r="N76" s="63"/>
      <c r="O76" s="64"/>
    </row>
    <row r="77" spans="1:15" x14ac:dyDescent="0.2">
      <c r="A77" s="2"/>
      <c r="B77" s="21"/>
      <c r="C77" s="22"/>
      <c r="D77" s="23"/>
      <c r="E77" s="23"/>
      <c r="F77" s="24"/>
      <c r="G77" s="24"/>
      <c r="H77" s="24"/>
      <c r="I77" s="24"/>
      <c r="J77" s="25"/>
      <c r="K77" s="24"/>
      <c r="L77" s="22"/>
      <c r="M77" s="26"/>
      <c r="N77" s="26"/>
      <c r="O77" s="2"/>
    </row>
    <row r="78" spans="1:15" s="6" customFormat="1" x14ac:dyDescent="0.2">
      <c r="A78" s="2"/>
      <c r="B78" s="5"/>
      <c r="D78" s="16"/>
      <c r="E78" s="16"/>
      <c r="F78" s="7"/>
      <c r="G78" s="8"/>
      <c r="H78" s="8"/>
      <c r="I78" s="8"/>
      <c r="J78" s="9"/>
      <c r="K78" s="8"/>
      <c r="M78" s="10"/>
      <c r="N78" s="10"/>
      <c r="O78" s="11"/>
    </row>
    <row r="79" spans="1:15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6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6" ht="21" x14ac:dyDescent="0.35">
      <c r="A85" s="18"/>
      <c r="B85" s="65" t="s">
        <v>205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18"/>
    </row>
    <row r="86" spans="1:16" ht="15" customHeight="1" x14ac:dyDescent="0.35">
      <c r="A86" s="18"/>
      <c r="B86" s="18"/>
      <c r="C86" s="18"/>
      <c r="F86" s="66" t="s">
        <v>206</v>
      </c>
      <c r="G86" s="66"/>
      <c r="H86" s="66"/>
    </row>
    <row r="87" spans="1:16" ht="21" x14ac:dyDescent="0.35">
      <c r="A87" s="18"/>
      <c r="B87" s="18"/>
      <c r="C87" s="18"/>
      <c r="D87" s="19"/>
      <c r="E87" s="19"/>
      <c r="F87" s="19"/>
      <c r="G87" s="19"/>
      <c r="H87" s="1"/>
      <c r="I87" s="1"/>
      <c r="J87" s="1"/>
      <c r="K87" s="19"/>
      <c r="L87" s="19"/>
      <c r="M87" s="19"/>
      <c r="N87" s="19"/>
      <c r="O87" s="19"/>
      <c r="P87" s="20"/>
    </row>
    <row r="88" spans="1:1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6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6" ht="15" customHeight="1" x14ac:dyDescent="0.2">
      <c r="A91" s="18"/>
      <c r="B91" s="18"/>
      <c r="C91" s="18"/>
    </row>
    <row r="92" spans="1:16" ht="15" customHeight="1" x14ac:dyDescent="0.2">
      <c r="A92" s="18"/>
      <c r="B92" s="18"/>
      <c r="C92" s="18"/>
      <c r="E92" s="18"/>
      <c r="F92" s="18"/>
      <c r="G92" s="18"/>
      <c r="K92" s="18"/>
      <c r="L92" s="18"/>
      <c r="M92" s="18"/>
      <c r="N92" s="18"/>
      <c r="O92" s="18"/>
    </row>
    <row r="93" spans="1:1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</sheetData>
  <sheetProtection algorithmName="SHA-512" hashValue="55M+b19YsouWR5mgXM2pRtxEDnjkF36rI4C+00jzwXn4suwQOZw7faApb33u3pBKerWGKzRcrfBC1dHKugMseQ==" saltValue="UwdTWJj2dRPWOCIGQhwON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75">
    <sortCondition ref="D10:D75"/>
  </sortState>
  <mergeCells count="5">
    <mergeCell ref="B85:N85"/>
    <mergeCell ref="F86:H86"/>
    <mergeCell ref="A3:O3"/>
    <mergeCell ref="A4:O4"/>
    <mergeCell ref="M6:N6"/>
  </mergeCells>
  <phoneticPr fontId="2" type="noConversion"/>
  <pageMargins left="0.15748031496062992" right="0.15748031496062992" top="0.51" bottom="0.74803149606299213" header="0.31496062992125984" footer="0.31496062992125984"/>
  <pageSetup paperSize="5" scale="4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TEMPORALES ADM</vt:lpstr>
      <vt:lpstr>'TEMPORALES ADM'!Área_de_impresión</vt:lpstr>
      <vt:lpstr>subtotales</vt:lpstr>
      <vt:lpstr>'TEMPORALES ADM'!Títulos_a_imprimir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2022-11-04T15:49:30Z</cp:lastPrinted>
  <dcterms:created xsi:type="dcterms:W3CDTF">2021-09-10T15:40:01Z</dcterms:created>
  <dcterms:modified xsi:type="dcterms:W3CDTF">2022-11-04T15:50:06Z</dcterms:modified>
</cp:coreProperties>
</file>