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NOVIEMBRE\"/>
    </mc:Choice>
  </mc:AlternateContent>
  <xr:revisionPtr revIDLastSave="0" documentId="13_ncr:1_{F761D2C0-3DE5-4108-A3EE-A7C47C0B9D3B}" xr6:coauthVersionLast="47" xr6:coauthVersionMax="47" xr10:uidLastSave="{00000000-0000-0000-0000-000000000000}"/>
  <bookViews>
    <workbookView xWindow="-120" yWindow="-120" windowWidth="20730" windowHeight="11160" tabRatio="66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7" l="1"/>
  <c r="K8" i="7"/>
  <c r="K11" i="7"/>
  <c r="K13" i="7"/>
  <c r="K14" i="7"/>
  <c r="K15" i="7"/>
  <c r="K21" i="7"/>
  <c r="K16" i="7"/>
  <c r="K17" i="7"/>
  <c r="K18" i="7"/>
  <c r="K26" i="7"/>
  <c r="K19" i="7"/>
  <c r="K22" i="7"/>
  <c r="K20" i="7"/>
  <c r="K24" i="7"/>
  <c r="K23" i="7"/>
  <c r="K9" i="7"/>
  <c r="K32" i="7"/>
  <c r="K29" i="7"/>
  <c r="K27" i="7"/>
  <c r="K28" i="7"/>
  <c r="K10" i="7"/>
  <c r="K31" i="7"/>
  <c r="K30" i="7"/>
  <c r="K12" i="7"/>
  <c r="K33" i="7"/>
  <c r="J34" i="7"/>
  <c r="I34" i="7"/>
  <c r="H34" i="7"/>
  <c r="G34" i="7"/>
  <c r="F34" i="7"/>
  <c r="K34" i="7" l="1"/>
</calcChain>
</file>

<file path=xl/sharedStrings.xml><?xml version="1.0" encoding="utf-8"?>
<sst xmlns="http://schemas.openxmlformats.org/spreadsheetml/2006/main" count="174" uniqueCount="91">
  <si>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</si>
  <si>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</si>
  <si>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</si>
  <si>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</si>
  <si>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</si>
  <si>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</si>
  <si>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</si>
  <si>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</si>
  <si>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</si>
  <si>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</si>
  <si>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</si>
  <si>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</si>
  <si>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</si>
  <si>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</si>
  <si>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</si>
  <si>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</si>
  <si>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</si>
  <si>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</si>
  <si>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</si>
  <si>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</si>
  <si>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</si>
  <si>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</si>
  <si>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</si>
  <si>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</si>
  <si>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</si>
  <si>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</si>
  <si>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</si>
  <si>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</si>
  <si>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</si>
  <si>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</si>
  <si>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</si>
  <si>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</si>
  <si>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</si>
  <si>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</si>
  <si>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</si>
  <si>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</si>
  <si>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</si>
  <si>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</si>
  <si>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</si>
  <si>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</si>
  <si>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</si>
  <si>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</si>
  <si>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</si>
  <si>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</si>
  <si>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</si>
  <si>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</si>
  <si>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</si>
  <si>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</si>
  <si>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</si>
  <si>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</si>
  <si>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</si>
  <si>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</si>
  <si>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</si>
  <si>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</si>
  <si>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DEPARTAMENTO</t>
  </si>
  <si>
    <t>Total</t>
  </si>
  <si>
    <t xml:space="preserve">SBRUTO </t>
  </si>
  <si>
    <t>DIRECTOR DOCENTE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</si>
  <si>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</si>
  <si>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</si>
  <si>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</si>
  <si>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</si>
  <si>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</si>
  <si>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</si>
  <si>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</si>
  <si>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</si>
  <si>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</si>
  <si>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</si>
  <si>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</si>
  <si>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</si>
  <si>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</si>
  <si>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</si>
  <si>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</si>
  <si>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</si>
  <si>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</si>
  <si>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</si>
  <si>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</si>
  <si>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</si>
  <si>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</si>
  <si>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</si>
  <si>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</si>
  <si>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 xml:space="preserve">DIRECCION EJECUTIVA </t>
  </si>
  <si>
    <t>DIRECTOR EJECUTIVO DOCENTE</t>
  </si>
  <si>
    <t>Casimiro Lebrón F., M. A.</t>
  </si>
  <si>
    <t>Encargado de Nómina</t>
  </si>
  <si>
    <t xml:space="preserve">LIDIA ESTEL </t>
  </si>
  <si>
    <t xml:space="preserve">GUZMÁN DUVAL DE RODRÍGUEZ   </t>
  </si>
  <si>
    <t>ENCARGADA DOCENTE</t>
  </si>
  <si>
    <t xml:space="preserve">FRANCISCO </t>
  </si>
  <si>
    <t>RAMíREZ</t>
  </si>
  <si>
    <t>NÓMINA PERSONAL DOCENTE FIJO 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</si>
</sst>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8"/>
      <name val="Calibri"/>
      <family val="2"/>
      <scheme val="minor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  <font>
      <b/>
      <i/>
      <sz val="14"/>
      <color theme="1"/>
      <name val="Candara"/>
      <family val="2"/>
    </font>
    <font>
      <sz val="14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14500</xdr:colOff>
      <xdr:row>1</xdr:row>
      <xdr:rowOff>43296</xdr:rowOff>
    </xdr:from>
    <xdr:to>
      <xdr:col>2</xdr:col>
      <xdr:colOff>346365</xdr:colOff>
      <xdr:row>4</xdr:row>
      <xdr:rowOff>85374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1164166</xdr:colOff>
      <xdr:row>38</xdr:row>
      <xdr:rowOff>158750</xdr:rowOff>
    </xdr:from>
    <xdr:to>
      <xdr:col>5</xdr:col>
      <xdr:colOff>901085</xdr:colOff>
      <xdr:row>40</xdr:row>
      <xdr:rowOff>125696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26C0A3-519E-EECC-8A86-6AA18155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5333" y="6307667"/>
          <a:ext cx="1694835" cy="591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4" totalsRowCount="1" headerRowDxfId="31" dataDxfId="29" totalsRowDxfId="27" headerRowBorderDxfId="30" tableBorderDxfId="28" totalsRowBorderDxfId="26">
  <autoFilter ref="A7:M33" xr:uid="{49BA4F85-DCF1-42A9-928C-22D6CE2138D9}"/>
  <sortState xmlns:xlrd2="http://schemas.microsoft.com/office/spreadsheetml/2017/richdata2" ref="A8:M33">
    <sortCondition ref="D9:D33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3"/>
    <sortCondition ref="E9:E33"/>
    <sortCondition ref="B9:B33"/>
  </sortState>
  <tableColumns count="13">
    <tableColumn id="1" xr3:uid="{70D13885-A090-48F5-A3A9-8A9296B7155F}" name="CANT" totalsRowLabel="Total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3"/>
  <sheetViews>
    <sheetView showGridLines="0" tabSelected="1" zoomScaleNormal="100" workbookViewId="0">
      <selection activeCell="A4" sqref="A4:M4"/>
    </sheetView>
  </sheetViews>
  <sheetFormatPr baseColWidth="10" defaultRowHeight="12" x14ac:dyDescent="0.25"/>
  <cols>
    <col min="1" max="1" width="6" style="20" customWidth="1"/>
    <col min="2" max="2" width="22.42578125" style="1" customWidth="1"/>
    <col min="3" max="3" width="26.5703125" style="1" bestFit="1" customWidth="1"/>
    <col min="4" max="4" width="40.5703125" style="30" customWidth="1"/>
    <col min="5" max="5" width="29.42578125" style="1" bestFit="1" customWidth="1"/>
    <col min="6" max="6" width="19.140625" style="7" customWidth="1"/>
    <col min="7" max="7" width="15.7109375" style="7" customWidth="1"/>
    <col min="8" max="8" width="16.28515625" style="8" customWidth="1"/>
    <col min="9" max="9" width="15.5703125" style="7" customWidth="1"/>
    <col min="10" max="10" width="17.85546875" style="7" customWidth="1"/>
    <col min="11" max="11" width="18.42578125" style="9" customWidth="1"/>
    <col min="12" max="12" width="11.5703125" style="1" customWidth="1"/>
    <col min="13" max="13" width="10" style="6" customWidth="1"/>
    <col min="14" max="16384" width="11.42578125" style="1"/>
  </cols>
  <sheetData>
    <row r="3" spans="1:13" ht="18.7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 x14ac:dyDescent="0.25">
      <c r="A4" s="32" t="s">
        <v>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B5" s="20"/>
      <c r="C5" s="20"/>
      <c r="D5" s="26"/>
      <c r="E5" s="20"/>
      <c r="F5" s="20"/>
      <c r="G5" s="20"/>
      <c r="H5" s="20"/>
      <c r="I5" s="20"/>
      <c r="J5" s="20"/>
      <c r="K5" s="20"/>
      <c r="L5" s="20"/>
      <c r="M5" s="20"/>
    </row>
    <row r="7" spans="1:13" s="6" customFormat="1" x14ac:dyDescent="0.25">
      <c r="A7" s="21" t="s">
        <v>1</v>
      </c>
      <c r="B7" s="22" t="s">
        <v>2</v>
      </c>
      <c r="C7" s="22" t="s">
        <v>3</v>
      </c>
      <c r="D7" s="27" t="s">
        <v>54</v>
      </c>
      <c r="E7" s="22" t="s">
        <v>4</v>
      </c>
      <c r="F7" s="23" t="s">
        <v>56</v>
      </c>
      <c r="G7" s="23" t="s">
        <v>5</v>
      </c>
      <c r="H7" s="23" t="s">
        <v>7</v>
      </c>
      <c r="I7" s="23" t="s">
        <v>6</v>
      </c>
      <c r="J7" s="23" t="s">
        <v>8</v>
      </c>
      <c r="K7" s="23" t="s">
        <v>9</v>
      </c>
      <c r="L7" s="22" t="s">
        <v>10</v>
      </c>
      <c r="M7" s="24" t="s">
        <v>11</v>
      </c>
    </row>
    <row r="8" spans="1:13" s="12" customFormat="1" x14ac:dyDescent="0.25">
      <c r="A8" s="25">
        <v>1</v>
      </c>
      <c r="B8" s="13" t="s">
        <v>88</v>
      </c>
      <c r="C8" s="13" t="s">
        <v>89</v>
      </c>
      <c r="D8" s="28" t="s">
        <v>81</v>
      </c>
      <c r="E8" s="13" t="s">
        <v>82</v>
      </c>
      <c r="F8" s="3">
        <v>361354.4</v>
      </c>
      <c r="G8" s="3">
        <v>9334.68</v>
      </c>
      <c r="H8" s="4">
        <v>75351.850000000006</v>
      </c>
      <c r="I8" s="3">
        <v>4943.8</v>
      </c>
      <c r="J8" s="3">
        <v>44265.13</v>
      </c>
      <c r="K8" s="10">
        <f>+SUM(FIJOS_DICIEMBRE_2021[[#This Row],[SBRUTO ]]-FIJOS_DICIEMBRE_2021[[#This Row],[AFP]]-FIJOS_DICIEMBRE_2021[[#This Row],[ ISR ]]-FIJOS_DICIEMBRE_2021[[#This Row],[SFS]]-FIJOS_DICIEMBRE_2021[[#This Row],[ OTROS ]])</f>
        <v>227458.94</v>
      </c>
      <c r="L8" s="2" t="s">
        <v>12</v>
      </c>
      <c r="M8" s="11" t="s">
        <v>14</v>
      </c>
    </row>
    <row r="9" spans="1:13" s="12" customFormat="1" x14ac:dyDescent="0.25">
      <c r="A9" s="25">
        <v>2</v>
      </c>
      <c r="B9" s="13" t="s">
        <v>36</v>
      </c>
      <c r="C9" s="13" t="s">
        <v>37</v>
      </c>
      <c r="D9" s="28" t="s">
        <v>70</v>
      </c>
      <c r="E9" s="13" t="s">
        <v>62</v>
      </c>
      <c r="F9" s="3">
        <v>150579</v>
      </c>
      <c r="G9" s="3">
        <v>4321.62</v>
      </c>
      <c r="H9" s="4">
        <v>24002.81</v>
      </c>
      <c r="I9" s="3">
        <v>4577.6000000000004</v>
      </c>
      <c r="J9" s="3">
        <v>4283.6899999999996</v>
      </c>
      <c r="K9" s="10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" t="s">
        <v>12</v>
      </c>
      <c r="M9" s="11" t="s">
        <v>13</v>
      </c>
    </row>
    <row r="10" spans="1:13" s="12" customFormat="1" x14ac:dyDescent="0.25">
      <c r="A10" s="25">
        <v>3</v>
      </c>
      <c r="B10" s="13" t="s">
        <v>45</v>
      </c>
      <c r="C10" s="13" t="s">
        <v>74</v>
      </c>
      <c r="D10" s="28" t="s">
        <v>46</v>
      </c>
      <c r="E10" s="13" t="s">
        <v>57</v>
      </c>
      <c r="F10" s="3">
        <v>165526.9</v>
      </c>
      <c r="G10" s="3">
        <v>4750.62</v>
      </c>
      <c r="H10" s="4">
        <v>27540.99</v>
      </c>
      <c r="I10" s="3">
        <v>4943.8</v>
      </c>
      <c r="J10" s="3">
        <v>93833.34</v>
      </c>
      <c r="K10" s="10">
        <f>+SUM(FIJOS_DICIEMBRE_2021[[#This Row],[SBRUTO ]]-FIJOS_DICIEMBRE_2021[[#This Row],[AFP]]-FIJOS_DICIEMBRE_2021[[#This Row],[ ISR ]]-FIJOS_DICIEMBRE_2021[[#This Row],[SFS]]-FIJOS_DICIEMBRE_2021[[#This Row],[ OTROS ]])</f>
        <v>34458.150000000009</v>
      </c>
      <c r="L10" s="2" t="s">
        <v>18</v>
      </c>
      <c r="M10" s="11" t="s">
        <v>14</v>
      </c>
    </row>
    <row r="11" spans="1:13" s="12" customFormat="1" ht="24" x14ac:dyDescent="0.25">
      <c r="A11" s="25">
        <v>4</v>
      </c>
      <c r="B11" s="13" t="s">
        <v>79</v>
      </c>
      <c r="C11" s="13" t="s">
        <v>80</v>
      </c>
      <c r="D11" s="28" t="s">
        <v>77</v>
      </c>
      <c r="E11" s="13" t="s">
        <v>62</v>
      </c>
      <c r="F11" s="3">
        <v>162000.26</v>
      </c>
      <c r="G11" s="3">
        <v>4649.41</v>
      </c>
      <c r="H11" s="4">
        <v>26689.38</v>
      </c>
      <c r="I11" s="3">
        <v>4924.8100000000004</v>
      </c>
      <c r="J11" s="3">
        <v>2455</v>
      </c>
      <c r="K11" s="10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1" s="2" t="s">
        <v>12</v>
      </c>
      <c r="M11" s="11" t="s">
        <v>14</v>
      </c>
    </row>
    <row r="12" spans="1:13" s="12" customFormat="1" ht="24" x14ac:dyDescent="0.25">
      <c r="A12" s="25">
        <v>5</v>
      </c>
      <c r="B12" s="13" t="s">
        <v>50</v>
      </c>
      <c r="C12" s="13" t="s">
        <v>51</v>
      </c>
      <c r="D12" s="28" t="s">
        <v>77</v>
      </c>
      <c r="E12" s="13" t="s">
        <v>58</v>
      </c>
      <c r="F12" s="3">
        <v>111795.76</v>
      </c>
      <c r="G12" s="3">
        <v>3208.54</v>
      </c>
      <c r="H12" s="4">
        <v>14501.91</v>
      </c>
      <c r="I12" s="3">
        <v>3398.59</v>
      </c>
      <c r="J12" s="3">
        <v>3214.39</v>
      </c>
      <c r="K12" s="10">
        <f>+SUM(FIJOS_DICIEMBRE_2021[[#This Row],[SBRUTO ]]-FIJOS_DICIEMBRE_2021[[#This Row],[AFP]]-FIJOS_DICIEMBRE_2021[[#This Row],[ ISR ]]-FIJOS_DICIEMBRE_2021[[#This Row],[SFS]]-FIJOS_DICIEMBRE_2021[[#This Row],[ OTROS ]])</f>
        <v>87472.33</v>
      </c>
      <c r="L12" s="2" t="s">
        <v>12</v>
      </c>
      <c r="M12" s="11" t="s">
        <v>13</v>
      </c>
    </row>
    <row r="13" spans="1:13" s="12" customFormat="1" x14ac:dyDescent="0.25">
      <c r="A13" s="25">
        <v>6</v>
      </c>
      <c r="B13" s="13" t="s">
        <v>15</v>
      </c>
      <c r="C13" s="13" t="s">
        <v>16</v>
      </c>
      <c r="D13" s="28" t="s">
        <v>17</v>
      </c>
      <c r="E13" s="13" t="s">
        <v>57</v>
      </c>
      <c r="F13" s="3">
        <v>150579</v>
      </c>
      <c r="G13" s="3">
        <v>4321.62</v>
      </c>
      <c r="H13" s="4">
        <v>24002.81</v>
      </c>
      <c r="I13" s="3">
        <v>4577.6000000000004</v>
      </c>
      <c r="J13" s="3">
        <v>2283.69</v>
      </c>
      <c r="K13" s="10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3" s="2" t="s">
        <v>12</v>
      </c>
      <c r="M13" s="11" t="s">
        <v>13</v>
      </c>
    </row>
    <row r="14" spans="1:13" s="12" customFormat="1" ht="24" x14ac:dyDescent="0.25">
      <c r="A14" s="25">
        <v>7</v>
      </c>
      <c r="B14" s="13" t="s">
        <v>59</v>
      </c>
      <c r="C14" s="13" t="s">
        <v>19</v>
      </c>
      <c r="D14" s="28" t="s">
        <v>77</v>
      </c>
      <c r="E14" s="13" t="s">
        <v>57</v>
      </c>
      <c r="F14" s="3">
        <v>187000</v>
      </c>
      <c r="G14" s="3">
        <v>5366.9</v>
      </c>
      <c r="H14" s="4">
        <v>32377.08</v>
      </c>
      <c r="I14" s="3">
        <v>4943.8</v>
      </c>
      <c r="J14" s="3">
        <v>80636.009999999995</v>
      </c>
      <c r="K14" s="10">
        <f>+SUM(FIJOS_DICIEMBRE_2021[[#This Row],[SBRUTO ]]-FIJOS_DICIEMBRE_2021[[#This Row],[AFP]]-FIJOS_DICIEMBRE_2021[[#This Row],[ ISR ]]-FIJOS_DICIEMBRE_2021[[#This Row],[SFS]]-FIJOS_DICIEMBRE_2021[[#This Row],[ OTROS ]])</f>
        <v>63676.210000000036</v>
      </c>
      <c r="L14" s="2" t="s">
        <v>12</v>
      </c>
      <c r="M14" s="11" t="s">
        <v>14</v>
      </c>
    </row>
    <row r="15" spans="1:13" s="12" customFormat="1" x14ac:dyDescent="0.25">
      <c r="A15" s="25">
        <v>8</v>
      </c>
      <c r="B15" s="13" t="s">
        <v>20</v>
      </c>
      <c r="C15" s="13" t="s">
        <v>61</v>
      </c>
      <c r="D15" s="28" t="s">
        <v>60</v>
      </c>
      <c r="E15" s="13" t="s">
        <v>62</v>
      </c>
      <c r="F15" s="3">
        <v>164923.88</v>
      </c>
      <c r="G15" s="3">
        <v>4733.32</v>
      </c>
      <c r="H15" s="4">
        <v>27394.560000000001</v>
      </c>
      <c r="I15" s="3">
        <v>4943.8</v>
      </c>
      <c r="J15" s="3">
        <v>7492.58</v>
      </c>
      <c r="K15" s="10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5" s="2" t="s">
        <v>12</v>
      </c>
      <c r="M15" s="11" t="s">
        <v>13</v>
      </c>
    </row>
    <row r="16" spans="1:13" s="12" customFormat="1" x14ac:dyDescent="0.25">
      <c r="A16" s="25">
        <v>9</v>
      </c>
      <c r="B16" s="13" t="s">
        <v>22</v>
      </c>
      <c r="C16" s="13" t="s">
        <v>23</v>
      </c>
      <c r="D16" s="28" t="s">
        <v>60</v>
      </c>
      <c r="E16" s="13" t="s">
        <v>64</v>
      </c>
      <c r="F16" s="3">
        <v>126710.1</v>
      </c>
      <c r="G16" s="3">
        <v>3636.58</v>
      </c>
      <c r="H16" s="4">
        <v>0</v>
      </c>
      <c r="I16" s="3">
        <v>3851.99</v>
      </c>
      <c r="J16" s="3">
        <v>31708.41</v>
      </c>
      <c r="K16" s="10">
        <f>+SUM(FIJOS_DICIEMBRE_2021[[#This Row],[SBRUTO ]]-FIJOS_DICIEMBRE_2021[[#This Row],[AFP]]-FIJOS_DICIEMBRE_2021[[#This Row],[ ISR ]]-FIJOS_DICIEMBRE_2021[[#This Row],[SFS]]-FIJOS_DICIEMBRE_2021[[#This Row],[ OTROS ]])</f>
        <v>87513.12</v>
      </c>
      <c r="L16" s="2" t="s">
        <v>12</v>
      </c>
      <c r="M16" s="11" t="s">
        <v>14</v>
      </c>
    </row>
    <row r="17" spans="1:13" s="12" customFormat="1" x14ac:dyDescent="0.25">
      <c r="A17" s="25">
        <v>10</v>
      </c>
      <c r="B17" s="13" t="s">
        <v>24</v>
      </c>
      <c r="C17" s="13" t="s">
        <v>25</v>
      </c>
      <c r="D17" s="28" t="s">
        <v>60</v>
      </c>
      <c r="E17" s="13" t="s">
        <v>64</v>
      </c>
      <c r="F17" s="3">
        <v>127617.55</v>
      </c>
      <c r="G17" s="3">
        <v>3662.62</v>
      </c>
      <c r="H17" s="4">
        <v>18601.71</v>
      </c>
      <c r="I17" s="3">
        <v>3879.57</v>
      </c>
      <c r="J17" s="3">
        <v>13979.26</v>
      </c>
      <c r="K17" s="10">
        <f>+SUM(FIJOS_DICIEMBRE_2021[[#This Row],[SBRUTO ]]-FIJOS_DICIEMBRE_2021[[#This Row],[AFP]]-FIJOS_DICIEMBRE_2021[[#This Row],[ ISR ]]-FIJOS_DICIEMBRE_2021[[#This Row],[SFS]]-FIJOS_DICIEMBRE_2021[[#This Row],[ OTROS ]])</f>
        <v>87494.39</v>
      </c>
      <c r="L17" s="2" t="s">
        <v>12</v>
      </c>
      <c r="M17" s="11" t="s">
        <v>13</v>
      </c>
    </row>
    <row r="18" spans="1:13" s="12" customFormat="1" x14ac:dyDescent="0.25">
      <c r="A18" s="25">
        <v>11</v>
      </c>
      <c r="B18" s="13" t="s">
        <v>26</v>
      </c>
      <c r="C18" s="13" t="s">
        <v>27</v>
      </c>
      <c r="D18" s="28" t="s">
        <v>60</v>
      </c>
      <c r="E18" s="13" t="s">
        <v>64</v>
      </c>
      <c r="F18" s="3">
        <v>120668.76</v>
      </c>
      <c r="G18" s="3">
        <v>3463.19</v>
      </c>
      <c r="H18" s="4">
        <v>16967.18</v>
      </c>
      <c r="I18" s="3">
        <v>3668.33</v>
      </c>
      <c r="J18" s="3">
        <v>39414.43</v>
      </c>
      <c r="K18" s="10">
        <f>+SUM(FIJOS_DICIEMBRE_2021[[#This Row],[SBRUTO ]]-FIJOS_DICIEMBRE_2021[[#This Row],[AFP]]-FIJOS_DICIEMBRE_2021[[#This Row],[ ISR ]]-FIJOS_DICIEMBRE_2021[[#This Row],[SFS]]-FIJOS_DICIEMBRE_2021[[#This Row],[ OTROS ]])</f>
        <v>57155.629999999983</v>
      </c>
      <c r="L18" s="2" t="s">
        <v>12</v>
      </c>
      <c r="M18" s="11" t="s">
        <v>14</v>
      </c>
    </row>
    <row r="19" spans="1:13" s="12" customFormat="1" x14ac:dyDescent="0.25">
      <c r="A19" s="25">
        <v>12</v>
      </c>
      <c r="B19" s="13" t="s">
        <v>30</v>
      </c>
      <c r="C19" s="13" t="s">
        <v>65</v>
      </c>
      <c r="D19" s="28" t="s">
        <v>60</v>
      </c>
      <c r="E19" s="13" t="s">
        <v>58</v>
      </c>
      <c r="F19" s="3">
        <v>114073.09</v>
      </c>
      <c r="G19" s="3">
        <v>3273.9</v>
      </c>
      <c r="H19" s="4">
        <v>15415.71</v>
      </c>
      <c r="I19" s="3">
        <v>3467.82</v>
      </c>
      <c r="J19" s="3">
        <v>29360.3</v>
      </c>
      <c r="K19" s="10">
        <f>+SUM(FIJOS_DICIEMBRE_2021[[#This Row],[SBRUTO ]]-FIJOS_DICIEMBRE_2021[[#This Row],[AFP]]-FIJOS_DICIEMBRE_2021[[#This Row],[ ISR ]]-FIJOS_DICIEMBRE_2021[[#This Row],[SFS]]-FIJOS_DICIEMBRE_2021[[#This Row],[ OTROS ]])</f>
        <v>62555.360000000001</v>
      </c>
      <c r="L19" s="2" t="s">
        <v>12</v>
      </c>
      <c r="M19" s="11" t="s">
        <v>13</v>
      </c>
    </row>
    <row r="20" spans="1:13" s="12" customFormat="1" x14ac:dyDescent="0.25">
      <c r="A20" s="25">
        <v>13</v>
      </c>
      <c r="B20" s="13" t="s">
        <v>32</v>
      </c>
      <c r="C20" s="13" t="s">
        <v>33</v>
      </c>
      <c r="D20" s="28" t="s">
        <v>60</v>
      </c>
      <c r="E20" s="13" t="s">
        <v>58</v>
      </c>
      <c r="F20" s="3">
        <v>115573.09</v>
      </c>
      <c r="G20" s="3">
        <v>3316.95</v>
      </c>
      <c r="H20" s="4">
        <v>15012.32</v>
      </c>
      <c r="I20" s="3">
        <v>3513.42</v>
      </c>
      <c r="J20" s="3">
        <v>25823.09</v>
      </c>
      <c r="K20" s="10">
        <f>+SUM(FIJOS_DICIEMBRE_2021[[#This Row],[SBRUTO ]]-FIJOS_DICIEMBRE_2021[[#This Row],[AFP]]-FIJOS_DICIEMBRE_2021[[#This Row],[ ISR ]]-FIJOS_DICIEMBRE_2021[[#This Row],[SFS]]-FIJOS_DICIEMBRE_2021[[#This Row],[ OTROS ]])</f>
        <v>67907.310000000012</v>
      </c>
      <c r="L20" s="2" t="s">
        <v>12</v>
      </c>
      <c r="M20" s="11" t="s">
        <v>13</v>
      </c>
    </row>
    <row r="21" spans="1:13" s="12" customFormat="1" x14ac:dyDescent="0.25">
      <c r="A21" s="25">
        <v>14</v>
      </c>
      <c r="B21" s="13" t="s">
        <v>21</v>
      </c>
      <c r="C21" s="13" t="s">
        <v>63</v>
      </c>
      <c r="D21" s="28" t="s">
        <v>60</v>
      </c>
      <c r="E21" s="13" t="s">
        <v>64</v>
      </c>
      <c r="F21" s="3">
        <v>128172.16</v>
      </c>
      <c r="G21" s="3">
        <v>3678.54</v>
      </c>
      <c r="H21" s="4">
        <v>18732.169999999998</v>
      </c>
      <c r="I21" s="3">
        <v>3896.43</v>
      </c>
      <c r="J21" s="3">
        <v>81394.33</v>
      </c>
      <c r="K21" s="10">
        <f>+SUM(FIJOS_DICIEMBRE_2021[[#This Row],[SBRUTO ]]-FIJOS_DICIEMBRE_2021[[#This Row],[AFP]]-FIJOS_DICIEMBRE_2021[[#This Row],[ ISR ]]-FIJOS_DICIEMBRE_2021[[#This Row],[SFS]]-FIJOS_DICIEMBRE_2021[[#This Row],[ OTROS ]])</f>
        <v>20470.690000000017</v>
      </c>
      <c r="L21" s="2" t="s">
        <v>12</v>
      </c>
      <c r="M21" s="11" t="s">
        <v>13</v>
      </c>
    </row>
    <row r="22" spans="1:13" s="12" customFormat="1" x14ac:dyDescent="0.25">
      <c r="A22" s="25">
        <v>15</v>
      </c>
      <c r="B22" s="13" t="s">
        <v>31</v>
      </c>
      <c r="C22" s="13" t="s">
        <v>66</v>
      </c>
      <c r="D22" s="28" t="s">
        <v>60</v>
      </c>
      <c r="E22" s="13" t="s">
        <v>58</v>
      </c>
      <c r="F22" s="3">
        <v>125148.15</v>
      </c>
      <c r="G22" s="3">
        <v>3591.75</v>
      </c>
      <c r="H22" s="4">
        <v>18020.84</v>
      </c>
      <c r="I22" s="3">
        <v>3804.5</v>
      </c>
      <c r="J22" s="3">
        <v>25752.66</v>
      </c>
      <c r="K22" s="10">
        <f>+SUM(FIJOS_DICIEMBRE_2021[[#This Row],[SBRUTO ]]-FIJOS_DICIEMBRE_2021[[#This Row],[AFP]]-FIJOS_DICIEMBRE_2021[[#This Row],[ ISR ]]-FIJOS_DICIEMBRE_2021[[#This Row],[SFS]]-FIJOS_DICIEMBRE_2021[[#This Row],[ OTROS ]])</f>
        <v>73978.399999999994</v>
      </c>
      <c r="L22" s="2" t="s">
        <v>12</v>
      </c>
      <c r="M22" s="11" t="s">
        <v>13</v>
      </c>
    </row>
    <row r="23" spans="1:13" s="12" customFormat="1" x14ac:dyDescent="0.25">
      <c r="A23" s="25">
        <v>16</v>
      </c>
      <c r="B23" s="13" t="s">
        <v>35</v>
      </c>
      <c r="C23" s="13" t="s">
        <v>69</v>
      </c>
      <c r="D23" s="28" t="s">
        <v>67</v>
      </c>
      <c r="E23" s="13" t="s">
        <v>58</v>
      </c>
      <c r="F23" s="3">
        <v>125148.15</v>
      </c>
      <c r="G23" s="3">
        <v>3591.75</v>
      </c>
      <c r="H23" s="4">
        <v>17642.73</v>
      </c>
      <c r="I23" s="3">
        <v>3804.5</v>
      </c>
      <c r="J23" s="3">
        <v>13773.54</v>
      </c>
      <c r="K23" s="10">
        <f>+SUM(FIJOS_DICIEMBRE_2021[[#This Row],[SBRUTO ]]-FIJOS_DICIEMBRE_2021[[#This Row],[AFP]]-FIJOS_DICIEMBRE_2021[[#This Row],[ ISR ]]-FIJOS_DICIEMBRE_2021[[#This Row],[SFS]]-FIJOS_DICIEMBRE_2021[[#This Row],[ OTROS ]])</f>
        <v>86335.63</v>
      </c>
      <c r="L23" s="2" t="s">
        <v>12</v>
      </c>
      <c r="M23" s="11" t="s">
        <v>13</v>
      </c>
    </row>
    <row r="24" spans="1:13" x14ac:dyDescent="0.25">
      <c r="A24" s="25">
        <v>17</v>
      </c>
      <c r="B24" s="13" t="s">
        <v>34</v>
      </c>
      <c r="C24" s="13" t="s">
        <v>68</v>
      </c>
      <c r="D24" s="28" t="s">
        <v>67</v>
      </c>
      <c r="E24" s="13" t="s">
        <v>64</v>
      </c>
      <c r="F24" s="3">
        <v>126892.3</v>
      </c>
      <c r="G24" s="3">
        <v>3641.81</v>
      </c>
      <c r="H24" s="4">
        <v>18431.11</v>
      </c>
      <c r="I24" s="3">
        <v>3857.53</v>
      </c>
      <c r="J24" s="3">
        <v>67459.39</v>
      </c>
      <c r="K24" s="10">
        <f>+SUM(FIJOS_DICIEMBRE_2021[[#This Row],[SBRUTO ]]-FIJOS_DICIEMBRE_2021[[#This Row],[AFP]]-FIJOS_DICIEMBRE_2021[[#This Row],[ ISR ]]-FIJOS_DICIEMBRE_2021[[#This Row],[SFS]]-FIJOS_DICIEMBRE_2021[[#This Row],[ OTROS ]])</f>
        <v>33502.460000000006</v>
      </c>
      <c r="L24" s="2" t="s">
        <v>12</v>
      </c>
      <c r="M24" s="11" t="s">
        <v>13</v>
      </c>
    </row>
    <row r="25" spans="1:13" s="12" customFormat="1" x14ac:dyDescent="0.25">
      <c r="A25" s="25">
        <v>18</v>
      </c>
      <c r="B25" s="31" t="s">
        <v>85</v>
      </c>
      <c r="C25" s="13" t="s">
        <v>86</v>
      </c>
      <c r="D25" s="28" t="s">
        <v>42</v>
      </c>
      <c r="E25" s="13" t="s">
        <v>87</v>
      </c>
      <c r="F25" s="3">
        <v>143000</v>
      </c>
      <c r="G25" s="3">
        <v>4104.1000000000004</v>
      </c>
      <c r="H25" s="4">
        <v>22220.04</v>
      </c>
      <c r="I25" s="3">
        <v>4347.2</v>
      </c>
      <c r="J25" s="3">
        <v>18581.5</v>
      </c>
      <c r="K25" s="10">
        <f>+SUM(FIJOS_DICIEMBRE_2021[[#This Row],[SBRUTO ]]-FIJOS_DICIEMBRE_2021[[#This Row],[AFP]]-FIJOS_DICIEMBRE_2021[[#This Row],[ ISR ]]-FIJOS_DICIEMBRE_2021[[#This Row],[SFS]]-FIJOS_DICIEMBRE_2021[[#This Row],[ OTROS ]])</f>
        <v>93747.159999999989</v>
      </c>
      <c r="L25" s="2" t="s">
        <v>12</v>
      </c>
      <c r="M25" s="11" t="s">
        <v>13</v>
      </c>
    </row>
    <row r="26" spans="1:13" s="12" customFormat="1" x14ac:dyDescent="0.25">
      <c r="A26" s="25">
        <v>19</v>
      </c>
      <c r="B26" s="13" t="s">
        <v>28</v>
      </c>
      <c r="C26" s="13" t="s">
        <v>29</v>
      </c>
      <c r="D26" s="28" t="s">
        <v>42</v>
      </c>
      <c r="E26" s="13" t="s">
        <v>64</v>
      </c>
      <c r="F26" s="3">
        <v>125906.28</v>
      </c>
      <c r="G26" s="3">
        <v>3613.51</v>
      </c>
      <c r="H26" s="4">
        <v>18199.169999999998</v>
      </c>
      <c r="I26" s="3">
        <v>3827.55</v>
      </c>
      <c r="J26" s="3">
        <v>33412.36</v>
      </c>
      <c r="K26" s="10">
        <f>+SUM(FIJOS_DICIEMBRE_2021[[#This Row],[SBRUTO ]]-FIJOS_DICIEMBRE_2021[[#This Row],[AFP]]-FIJOS_DICIEMBRE_2021[[#This Row],[ ISR ]]-FIJOS_DICIEMBRE_2021[[#This Row],[SFS]]-FIJOS_DICIEMBRE_2021[[#This Row],[ OTROS ]])</f>
        <v>66853.69</v>
      </c>
      <c r="L26" s="2" t="s">
        <v>12</v>
      </c>
      <c r="M26" s="11" t="s">
        <v>13</v>
      </c>
    </row>
    <row r="27" spans="1:13" s="12" customFormat="1" x14ac:dyDescent="0.25">
      <c r="A27" s="25">
        <v>20</v>
      </c>
      <c r="B27" s="13" t="s">
        <v>43</v>
      </c>
      <c r="C27" s="13" t="s">
        <v>72</v>
      </c>
      <c r="D27" s="28" t="s">
        <v>42</v>
      </c>
      <c r="E27" s="13" t="s">
        <v>64</v>
      </c>
      <c r="F27" s="3">
        <v>128784.78</v>
      </c>
      <c r="G27" s="3">
        <v>3696.12</v>
      </c>
      <c r="H27" s="4">
        <v>18876.27</v>
      </c>
      <c r="I27" s="3">
        <v>3915.06</v>
      </c>
      <c r="J27" s="3">
        <v>1956.77</v>
      </c>
      <c r="K27" s="10">
        <f>+SUM(FIJOS_DICIEMBRE_2021[[#This Row],[SBRUTO ]]-FIJOS_DICIEMBRE_2021[[#This Row],[AFP]]-FIJOS_DICIEMBRE_2021[[#This Row],[ ISR ]]-FIJOS_DICIEMBRE_2021[[#This Row],[SFS]]-FIJOS_DICIEMBRE_2021[[#This Row],[ OTROS ]])</f>
        <v>100340.56</v>
      </c>
      <c r="L27" s="2" t="s">
        <v>12</v>
      </c>
      <c r="M27" s="11" t="s">
        <v>13</v>
      </c>
    </row>
    <row r="28" spans="1:13" s="12" customFormat="1" x14ac:dyDescent="0.25">
      <c r="A28" s="25">
        <v>21</v>
      </c>
      <c r="B28" s="13" t="s">
        <v>44</v>
      </c>
      <c r="C28" s="13" t="s">
        <v>73</v>
      </c>
      <c r="D28" s="28" t="s">
        <v>42</v>
      </c>
      <c r="E28" s="13" t="s">
        <v>58</v>
      </c>
      <c r="F28" s="3">
        <v>118495.08</v>
      </c>
      <c r="G28" s="3">
        <v>3400.81</v>
      </c>
      <c r="H28" s="4">
        <v>16455.87</v>
      </c>
      <c r="I28" s="3">
        <v>3602.25</v>
      </c>
      <c r="J28" s="3">
        <v>1843.43</v>
      </c>
      <c r="K28" s="10">
        <f>+SUM(FIJOS_DICIEMBRE_2021[[#This Row],[SBRUTO ]]-FIJOS_DICIEMBRE_2021[[#This Row],[AFP]]-FIJOS_DICIEMBRE_2021[[#This Row],[ ISR ]]-FIJOS_DICIEMBRE_2021[[#This Row],[SFS]]-FIJOS_DICIEMBRE_2021[[#This Row],[ OTROS ]])</f>
        <v>93192.720000000016</v>
      </c>
      <c r="L28" s="2" t="s">
        <v>12</v>
      </c>
      <c r="M28" s="11" t="s">
        <v>13</v>
      </c>
    </row>
    <row r="29" spans="1:13" s="12" customFormat="1" x14ac:dyDescent="0.25">
      <c r="A29" s="25">
        <v>22</v>
      </c>
      <c r="B29" s="13" t="s">
        <v>40</v>
      </c>
      <c r="C29" s="13" t="s">
        <v>41</v>
      </c>
      <c r="D29" s="28" t="s">
        <v>42</v>
      </c>
      <c r="E29" s="13" t="s">
        <v>64</v>
      </c>
      <c r="F29" s="3">
        <v>134231.88</v>
      </c>
      <c r="G29" s="3">
        <v>3852.45</v>
      </c>
      <c r="H29" s="4">
        <v>20157.560000000001</v>
      </c>
      <c r="I29" s="3">
        <v>4080.65</v>
      </c>
      <c r="J29" s="3">
        <v>65886.350000000006</v>
      </c>
      <c r="K29" s="10">
        <f>+SUM(FIJOS_DICIEMBRE_2021[[#This Row],[SBRUTO ]]-FIJOS_DICIEMBRE_2021[[#This Row],[AFP]]-FIJOS_DICIEMBRE_2021[[#This Row],[ ISR ]]-FIJOS_DICIEMBRE_2021[[#This Row],[SFS]]-FIJOS_DICIEMBRE_2021[[#This Row],[ OTROS ]])</f>
        <v>40254.87000000001</v>
      </c>
      <c r="L29" s="2" t="s">
        <v>12</v>
      </c>
      <c r="M29" s="11" t="s">
        <v>13</v>
      </c>
    </row>
    <row r="30" spans="1:13" s="12" customFormat="1" x14ac:dyDescent="0.25">
      <c r="A30" s="25">
        <v>23</v>
      </c>
      <c r="B30" s="13" t="s">
        <v>48</v>
      </c>
      <c r="C30" s="13" t="s">
        <v>49</v>
      </c>
      <c r="D30" s="28" t="s">
        <v>75</v>
      </c>
      <c r="E30" s="13" t="s">
        <v>58</v>
      </c>
      <c r="F30" s="3">
        <v>119241.45</v>
      </c>
      <c r="G30" s="3">
        <v>3422.23</v>
      </c>
      <c r="H30" s="4">
        <v>16631.439999999999</v>
      </c>
      <c r="I30" s="3">
        <v>3624.94</v>
      </c>
      <c r="J30" s="3">
        <v>2154.62</v>
      </c>
      <c r="K30" s="10">
        <f>+SUM(FIJOS_DICIEMBRE_2021[[#This Row],[SBRUTO ]]-FIJOS_DICIEMBRE_2021[[#This Row],[AFP]]-FIJOS_DICIEMBRE_2021[[#This Row],[ ISR ]]-FIJOS_DICIEMBRE_2021[[#This Row],[SFS]]-FIJOS_DICIEMBRE_2021[[#This Row],[ OTROS ]])</f>
        <v>93408.22</v>
      </c>
      <c r="L30" s="2" t="s">
        <v>12</v>
      </c>
      <c r="M30" s="11" t="s">
        <v>13</v>
      </c>
    </row>
    <row r="31" spans="1:13" s="12" customFormat="1" x14ac:dyDescent="0.25">
      <c r="A31" s="25">
        <v>24</v>
      </c>
      <c r="B31" s="13" t="s">
        <v>76</v>
      </c>
      <c r="C31" s="13" t="s">
        <v>47</v>
      </c>
      <c r="D31" s="28" t="s">
        <v>75</v>
      </c>
      <c r="E31" s="13" t="s">
        <v>58</v>
      </c>
      <c r="F31" s="3">
        <v>123741.45</v>
      </c>
      <c r="G31" s="3">
        <v>3551.38</v>
      </c>
      <c r="H31" s="4">
        <v>17689.95</v>
      </c>
      <c r="I31" s="3">
        <v>3761.74</v>
      </c>
      <c r="J31" s="3">
        <v>14115.12</v>
      </c>
      <c r="K31" s="10">
        <f>+SUM(FIJOS_DICIEMBRE_2021[[#This Row],[SBRUTO ]]-FIJOS_DICIEMBRE_2021[[#This Row],[AFP]]-FIJOS_DICIEMBRE_2021[[#This Row],[ ISR ]]-FIJOS_DICIEMBRE_2021[[#This Row],[SFS]]-FIJOS_DICIEMBRE_2021[[#This Row],[ OTROS ]])</f>
        <v>84623.26</v>
      </c>
      <c r="L31" s="2" t="s">
        <v>12</v>
      </c>
      <c r="M31" s="11" t="s">
        <v>14</v>
      </c>
    </row>
    <row r="32" spans="1:13" s="12" customFormat="1" x14ac:dyDescent="0.25">
      <c r="A32" s="25">
        <v>25</v>
      </c>
      <c r="B32" s="13" t="s">
        <v>38</v>
      </c>
      <c r="C32" s="13" t="s">
        <v>39</v>
      </c>
      <c r="D32" s="28" t="s">
        <v>71</v>
      </c>
      <c r="E32" s="13" t="s">
        <v>58</v>
      </c>
      <c r="F32" s="3">
        <v>120574.9</v>
      </c>
      <c r="G32" s="3">
        <v>3460.5</v>
      </c>
      <c r="H32" s="4">
        <v>16566.990000000002</v>
      </c>
      <c r="I32" s="3">
        <v>3665.48</v>
      </c>
      <c r="J32" s="3">
        <v>7310.76</v>
      </c>
      <c r="K32" s="10">
        <f>+SUM(FIJOS_DICIEMBRE_2021[[#This Row],[SBRUTO ]]-FIJOS_DICIEMBRE_2021[[#This Row],[AFP]]-FIJOS_DICIEMBRE_2021[[#This Row],[ ISR ]]-FIJOS_DICIEMBRE_2021[[#This Row],[SFS]]-FIJOS_DICIEMBRE_2021[[#This Row],[ OTROS ]])</f>
        <v>89571.17</v>
      </c>
      <c r="L32" s="2" t="s">
        <v>12</v>
      </c>
      <c r="M32" s="11" t="s">
        <v>13</v>
      </c>
    </row>
    <row r="33" spans="1:13" s="12" customFormat="1" ht="24" x14ac:dyDescent="0.25">
      <c r="A33" s="25">
        <v>26</v>
      </c>
      <c r="B33" s="13" t="s">
        <v>52</v>
      </c>
      <c r="C33" s="13" t="s">
        <v>53</v>
      </c>
      <c r="D33" s="28" t="s">
        <v>78</v>
      </c>
      <c r="E33" s="13" t="s">
        <v>58</v>
      </c>
      <c r="F33" s="3">
        <v>122194.8</v>
      </c>
      <c r="G33" s="3">
        <v>3506.99</v>
      </c>
      <c r="H33" s="4">
        <v>16948.03</v>
      </c>
      <c r="I33" s="3">
        <v>3714.72</v>
      </c>
      <c r="J33" s="3">
        <v>16623.7</v>
      </c>
      <c r="K33" s="10">
        <f>+SUM(FIJOS_DICIEMBRE_2021[[#This Row],[SBRUTO ]]-FIJOS_DICIEMBRE_2021[[#This Row],[AFP]]-FIJOS_DICIEMBRE_2021[[#This Row],[ ISR ]]-FIJOS_DICIEMBRE_2021[[#This Row],[SFS]]-FIJOS_DICIEMBRE_2021[[#This Row],[ OTROS ]])</f>
        <v>81401.36</v>
      </c>
      <c r="L33" s="2" t="s">
        <v>12</v>
      </c>
      <c r="M33" s="11" t="s">
        <v>13</v>
      </c>
    </row>
    <row r="34" spans="1:13" s="5" customFormat="1" x14ac:dyDescent="0.25">
      <c r="A34" s="14" t="s">
        <v>55</v>
      </c>
      <c r="B34" s="15"/>
      <c r="C34" s="16"/>
      <c r="D34" s="29"/>
      <c r="E34" s="16"/>
      <c r="F34" s="17">
        <f>SUBTOTAL(109,FIJOS_DICIEMBRE_2021[[SBRUTO ]])</f>
        <v>3699933.17</v>
      </c>
      <c r="G34" s="17">
        <f>SUBTOTAL(109,FIJOS_DICIEMBRE_2021[AFP])</f>
        <v>105151.89</v>
      </c>
      <c r="H34" s="18">
        <f>SUBTOTAL(109,FIJOS_DICIEMBRE_2021[[ ISR ]])</f>
        <v>554430.4800000001</v>
      </c>
      <c r="I34" s="17">
        <f>SUBTOTAL(109,FIJOS_DICIEMBRE_2021[SFS])</f>
        <v>105537.48</v>
      </c>
      <c r="J34" s="17">
        <f>SUBTOTAL(109,FIJOS_DICIEMBRE_2021[[ OTROS ]])</f>
        <v>729013.85</v>
      </c>
      <c r="K34" s="17">
        <f>SUBTOTAL(109,FIJOS_DICIEMBRE_2021[NETO])</f>
        <v>2205799.4699999997</v>
      </c>
      <c r="L34" s="16"/>
      <c r="M34" s="19"/>
    </row>
    <row r="39" spans="1:13" ht="33.75" customHeight="1" x14ac:dyDescent="0.25"/>
    <row r="40" spans="1:13" ht="15" customHeight="1" x14ac:dyDescent="0.25"/>
    <row r="41" spans="1:13" ht="1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8.75" x14ac:dyDescent="0.25">
      <c r="A42" s="34" t="s">
        <v>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8.75" x14ac:dyDescent="0.25">
      <c r="A43" s="35" t="s">
        <v>84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algorithmName="SHA-512" hashValue="ZVYpOK2MpiQNoHd3Arw2aGBmV5H9TEVB9y+1LU3XrsagqGkecNnwIWsNmgONFF53iqT7XwyGaWCDxB9i9fUs8Q==" saltValue="YdTsShYeeNyx40noXlIP3A==" spinCount="100000" sheet="1" formatCells="0" formatColumns="0" formatRows="0" insertColumns="0" insertRows="0" insertHyperlinks="0" deleteColumns="0" deleteRows="0" sort="0" autoFilter="0" pivotTables="0"/>
  <dataConsolidate/>
  <mergeCells count="5">
    <mergeCell ref="A3:M3"/>
    <mergeCell ref="A4:M4"/>
    <mergeCell ref="A41:M41"/>
    <mergeCell ref="A42:M42"/>
    <mergeCell ref="A43:M43"/>
  </mergeCells>
  <phoneticPr fontId="5" type="noConversion"/>
  <pageMargins left="0.23622047244094491" right="0.23622047244094491" top="0.61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2022-12-12T19:26:07Z</cp:lastPrinted>
  <dcterms:created xsi:type="dcterms:W3CDTF">2021-10-08T14:04:48Z</dcterms:created>
  <dcterms:modified xsi:type="dcterms:W3CDTF">2022-12-12T19:26:21Z</dcterms:modified>
</cp:coreProperties>
</file>